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style30.xml" ContentType="application/vnd.ms-office.chartstyle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5.xml" ContentType="application/vnd.openxmlformats-officedocument.drawingml.chart+xml"/>
  <Override PartName="/xl/drawings/drawing2.xml" ContentType="application/vnd.openxmlformats-officedocument.drawing+xml"/>
  <Override PartName="/xl/charts/chart6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7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8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9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10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11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2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3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4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5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6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7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8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9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3.xml" ContentType="application/vnd.openxmlformats-officedocument.drawing+xml"/>
  <Override PartName="/xl/charts/chart20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21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2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3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4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5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6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harts/chart27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28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29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30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charts/chart31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32.xml" ContentType="application/vnd.openxmlformats-officedocument.drawingml.chart+xml"/>
  <Override PartName="/xl/worksheets/sheet1.xml" ContentType="application/vnd.openxmlformats-officedocument.spreadsheetml.worksheet+xml"/>
  <Override PartName="/xl/charts/chart33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drawings/drawing4.xml" ContentType="application/vnd.openxmlformats-officedocument.drawing+xml"/>
  <Override PartName="/xl/charts/chart34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charts/chart35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charts/chart36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charts/chart37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charts/chart38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charts/chart39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charts/chart40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charts/chart41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charts/chart42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charts/chart43.xml" ContentType="application/vnd.openxmlformats-officedocument.drawingml.chart+xml"/>
  <Override PartName="/xl/charts/style41.xml" ContentType="application/vnd.ms-office.chartstyle+xml"/>
  <Override PartName="/xl/charts/colors41.xml" ContentType="application/vnd.ms-office.chartcolorstyle+xml"/>
  <Override PartName="/xl/charts/chart44.xml" ContentType="application/vnd.openxmlformats-officedocument.drawingml.chart+xml"/>
  <Override PartName="/xl/charts/style42.xml" ContentType="application/vnd.ms-office.chartstyle+xml"/>
  <Override PartName="/xl/charts/colors42.xml" ContentType="application/vnd.ms-office.chartcolorstyle+xml"/>
  <Override PartName="/xl/charts/chart45.xml" ContentType="application/vnd.openxmlformats-officedocument.drawingml.chart+xml"/>
  <Override PartName="/xl/charts/style43.xml" ContentType="application/vnd.ms-office.chartstyle+xml"/>
  <Override PartName="/xl/charts/colors43.xml" ContentType="application/vnd.ms-office.chartcolorstyle+xml"/>
  <Override PartName="/xl/charts/chart46.xml" ContentType="application/vnd.openxmlformats-officedocument.drawingml.chart+xml"/>
  <Override PartName="/xl/charts/style44.xml" ContentType="application/vnd.ms-office.chartstyle+xml"/>
  <Override PartName="/xl/charts/colors44.xml" ContentType="application/vnd.ms-office.chartcolorstyle+xml"/>
  <Override PartName="/xl/charts/chart47.xml" ContentType="application/vnd.openxmlformats-officedocument.drawingml.chart+xml"/>
  <Override PartName="/xl/charts/style45.xml" ContentType="application/vnd.ms-office.chartstyle+xml"/>
  <Override PartName="/xl/charts/colors45.xml" ContentType="application/vnd.ms-office.chartcolorstyle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4.xml" ContentType="application/vnd.openxmlformats-officedocument.spreadsheetml.worksheet+xml"/>
  <Override PartName="/xl/charts/colors30.xml" ContentType="application/vnd.ms-office.chartcolorstyle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persons/person.xml" ContentType="application/vnd.ms-excel.person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4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https://ulisboa-my.sharepoint.com/personal/caduarte_fc_ul_pt/Documents/Projetos/AMA/07 Relatónio monitorização acessibilidade 2024/Dados/04 Estatísticas/"/>
    </mc:Choice>
  </mc:AlternateContent>
  <xr:revisionPtr revIDLastSave="1392" documentId="8_{5D997974-F965-AF45-B19D-968E0D57EC57}" xr6:coauthVersionLast="47" xr6:coauthVersionMax="47" xr10:uidLastSave="{427BDF56-9D12-BA42-8581-C0459DF492EC}"/>
  <bookViews>
    <workbookView xWindow="160" yWindow="660" windowWidth="38080" windowHeight="20780" xr2:uid="{E4509DDF-4005-EC43-AFC8-F19936888349}"/>
  </bookViews>
  <sheets>
    <sheet name="Dados" sheetId="1" r:id="rId1"/>
    <sheet name="Grafs Geral" sheetId="2" r:id="rId2"/>
    <sheet name="Média de violações por página" sheetId="3" r:id="rId3"/>
    <sheet name="Percentagem de sítios violação" sheetId="4" r:id="rId4"/>
    <sheet name="Percentagem páginas violação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01" i="1" l="1"/>
  <c r="P99" i="1"/>
  <c r="P98" i="1"/>
  <c r="P94" i="1"/>
  <c r="P92" i="1"/>
  <c r="P91" i="1"/>
  <c r="P87" i="1"/>
  <c r="P85" i="1"/>
  <c r="P84" i="1"/>
  <c r="P80" i="1"/>
  <c r="P78" i="1"/>
  <c r="P77" i="1"/>
  <c r="P73" i="1"/>
  <c r="P71" i="1"/>
  <c r="P70" i="1"/>
  <c r="P66" i="1"/>
  <c r="P64" i="1"/>
  <c r="P63" i="1"/>
  <c r="P56" i="1"/>
  <c r="P59" i="1"/>
  <c r="P57" i="1"/>
  <c r="P52" i="1"/>
  <c r="P50" i="1"/>
  <c r="P49" i="1"/>
  <c r="P45" i="1"/>
  <c r="P43" i="1"/>
  <c r="P42" i="1"/>
  <c r="P38" i="1"/>
  <c r="P36" i="1"/>
  <c r="P35" i="1"/>
  <c r="P31" i="1"/>
  <c r="P29" i="1"/>
  <c r="P28" i="1"/>
  <c r="P24" i="1"/>
  <c r="P22" i="1"/>
  <c r="P21" i="1"/>
  <c r="P17" i="1"/>
  <c r="P15" i="1"/>
  <c r="P14" i="1"/>
  <c r="P11" i="1"/>
  <c r="L3" i="1" l="1"/>
  <c r="K3" i="1"/>
  <c r="J3" i="1"/>
  <c r="I3" i="1"/>
  <c r="G3" i="1"/>
  <c r="F3" i="1"/>
  <c r="E3" i="1"/>
  <c r="D3" i="1"/>
  <c r="C3" i="1"/>
  <c r="F7" i="1"/>
  <c r="F81" i="1" s="1"/>
  <c r="H7" i="1"/>
  <c r="J7" i="1"/>
  <c r="M7" i="1"/>
  <c r="N7" i="1"/>
  <c r="O7" i="1"/>
  <c r="E102" i="1"/>
  <c r="D102" i="1"/>
  <c r="C102" i="1"/>
  <c r="B102" i="1"/>
  <c r="F100" i="1"/>
  <c r="E100" i="1"/>
  <c r="D100" i="1"/>
  <c r="C100" i="1"/>
  <c r="B100" i="1"/>
  <c r="F95" i="1"/>
  <c r="E95" i="1"/>
  <c r="D95" i="1"/>
  <c r="C95" i="1"/>
  <c r="B95" i="1"/>
  <c r="F93" i="1"/>
  <c r="E93" i="1"/>
  <c r="D93" i="1"/>
  <c r="C93" i="1"/>
  <c r="B93" i="1"/>
  <c r="E88" i="1"/>
  <c r="D88" i="1"/>
  <c r="C88" i="1"/>
  <c r="B88" i="1"/>
  <c r="F86" i="1"/>
  <c r="E86" i="1"/>
  <c r="D86" i="1"/>
  <c r="C86" i="1"/>
  <c r="B86" i="1"/>
  <c r="E81" i="1"/>
  <c r="D81" i="1"/>
  <c r="C81" i="1"/>
  <c r="B81" i="1"/>
  <c r="F79" i="1"/>
  <c r="E79" i="1"/>
  <c r="D79" i="1"/>
  <c r="C79" i="1"/>
  <c r="B79" i="1"/>
  <c r="E74" i="1"/>
  <c r="D74" i="1"/>
  <c r="C74" i="1"/>
  <c r="B74" i="1"/>
  <c r="F72" i="1"/>
  <c r="E72" i="1"/>
  <c r="D72" i="1"/>
  <c r="C72" i="1"/>
  <c r="B72" i="1"/>
  <c r="E67" i="1"/>
  <c r="D67" i="1"/>
  <c r="C67" i="1"/>
  <c r="B67" i="1"/>
  <c r="F65" i="1"/>
  <c r="E65" i="1"/>
  <c r="D65" i="1"/>
  <c r="C65" i="1"/>
  <c r="B65" i="1"/>
  <c r="E60" i="1"/>
  <c r="D60" i="1"/>
  <c r="C60" i="1"/>
  <c r="B60" i="1"/>
  <c r="F58" i="1"/>
  <c r="E58" i="1"/>
  <c r="D58" i="1"/>
  <c r="C58" i="1"/>
  <c r="B58" i="1"/>
  <c r="F53" i="1"/>
  <c r="E53" i="1"/>
  <c r="D53" i="1"/>
  <c r="C53" i="1"/>
  <c r="B53" i="1"/>
  <c r="F51" i="1"/>
  <c r="E51" i="1"/>
  <c r="D51" i="1"/>
  <c r="C51" i="1"/>
  <c r="B51" i="1"/>
  <c r="E46" i="1"/>
  <c r="D46" i="1"/>
  <c r="C46" i="1"/>
  <c r="B46" i="1"/>
  <c r="F44" i="1"/>
  <c r="E44" i="1"/>
  <c r="D44" i="1"/>
  <c r="C44" i="1"/>
  <c r="B44" i="1"/>
  <c r="E39" i="1"/>
  <c r="D39" i="1"/>
  <c r="C39" i="1"/>
  <c r="B39" i="1"/>
  <c r="F37" i="1"/>
  <c r="E37" i="1"/>
  <c r="D37" i="1"/>
  <c r="C37" i="1"/>
  <c r="B37" i="1"/>
  <c r="L103" i="1"/>
  <c r="K103" i="1"/>
  <c r="I103" i="1"/>
  <c r="G103" i="1"/>
  <c r="E103" i="1"/>
  <c r="D103" i="1"/>
  <c r="C103" i="1"/>
  <c r="B103" i="1"/>
  <c r="L96" i="1"/>
  <c r="K96" i="1"/>
  <c r="I96" i="1"/>
  <c r="G96" i="1"/>
  <c r="E96" i="1"/>
  <c r="D96" i="1"/>
  <c r="C96" i="1"/>
  <c r="B96" i="1"/>
  <c r="L89" i="1"/>
  <c r="K89" i="1"/>
  <c r="I89" i="1"/>
  <c r="G89" i="1"/>
  <c r="E89" i="1"/>
  <c r="D89" i="1"/>
  <c r="C89" i="1"/>
  <c r="B89" i="1"/>
  <c r="L82" i="1"/>
  <c r="K82" i="1"/>
  <c r="I82" i="1"/>
  <c r="G82" i="1"/>
  <c r="E82" i="1"/>
  <c r="D82" i="1"/>
  <c r="C82" i="1"/>
  <c r="B82" i="1"/>
  <c r="L75" i="1"/>
  <c r="K75" i="1"/>
  <c r="I75" i="1"/>
  <c r="G75" i="1"/>
  <c r="E75" i="1"/>
  <c r="D75" i="1"/>
  <c r="C75" i="1"/>
  <c r="B75" i="1"/>
  <c r="L68" i="1"/>
  <c r="K68" i="1"/>
  <c r="I68" i="1"/>
  <c r="G68" i="1"/>
  <c r="E68" i="1"/>
  <c r="D68" i="1"/>
  <c r="C68" i="1"/>
  <c r="B68" i="1"/>
  <c r="L61" i="1"/>
  <c r="K61" i="1"/>
  <c r="I61" i="1"/>
  <c r="G61" i="1"/>
  <c r="E61" i="1"/>
  <c r="D61" i="1"/>
  <c r="C61" i="1"/>
  <c r="B61" i="1"/>
  <c r="L54" i="1"/>
  <c r="K54" i="1"/>
  <c r="I54" i="1"/>
  <c r="G54" i="1"/>
  <c r="E54" i="1"/>
  <c r="D54" i="1"/>
  <c r="C54" i="1"/>
  <c r="B54" i="1"/>
  <c r="L47" i="1"/>
  <c r="K47" i="1"/>
  <c r="I47" i="1"/>
  <c r="G47" i="1"/>
  <c r="E47" i="1"/>
  <c r="D47" i="1"/>
  <c r="C47" i="1"/>
  <c r="B47" i="1"/>
  <c r="L40" i="1"/>
  <c r="K40" i="1"/>
  <c r="I40" i="1"/>
  <c r="G40" i="1"/>
  <c r="E40" i="1"/>
  <c r="D40" i="1"/>
  <c r="C40" i="1"/>
  <c r="B40" i="1"/>
  <c r="L33" i="1"/>
  <c r="K33" i="1"/>
  <c r="I33" i="1"/>
  <c r="G33" i="1"/>
  <c r="E33" i="1"/>
  <c r="D33" i="1"/>
  <c r="C33" i="1"/>
  <c r="B33" i="1"/>
  <c r="L26" i="1"/>
  <c r="K26" i="1"/>
  <c r="I26" i="1"/>
  <c r="G26" i="1"/>
  <c r="E26" i="1"/>
  <c r="D26" i="1"/>
  <c r="C26" i="1"/>
  <c r="B26" i="1"/>
  <c r="L19" i="1"/>
  <c r="K19" i="1"/>
  <c r="I19" i="1"/>
  <c r="G19" i="1"/>
  <c r="E19" i="1"/>
  <c r="D19" i="1"/>
  <c r="C19" i="1"/>
  <c r="B19" i="1"/>
  <c r="F46" i="1" l="1"/>
  <c r="F88" i="1"/>
  <c r="F60" i="1"/>
  <c r="F102" i="1"/>
  <c r="F74" i="1"/>
  <c r="F39" i="1"/>
  <c r="F67" i="1"/>
  <c r="L102" i="1"/>
  <c r="K102" i="1"/>
  <c r="I102" i="1"/>
  <c r="L100" i="1"/>
  <c r="K100" i="1"/>
  <c r="I100" i="1"/>
  <c r="L95" i="1"/>
  <c r="K95" i="1"/>
  <c r="I95" i="1"/>
  <c r="L93" i="1"/>
  <c r="K93" i="1"/>
  <c r="I93" i="1"/>
  <c r="L88" i="1"/>
  <c r="K88" i="1"/>
  <c r="I88" i="1"/>
  <c r="L86" i="1"/>
  <c r="K86" i="1"/>
  <c r="I86" i="1"/>
  <c r="L81" i="1"/>
  <c r="K81" i="1"/>
  <c r="I81" i="1"/>
  <c r="L79" i="1"/>
  <c r="K79" i="1"/>
  <c r="I79" i="1"/>
  <c r="L74" i="1"/>
  <c r="K74" i="1"/>
  <c r="I74" i="1"/>
  <c r="L72" i="1"/>
  <c r="K72" i="1"/>
  <c r="I72" i="1"/>
  <c r="L67" i="1"/>
  <c r="K67" i="1"/>
  <c r="I67" i="1"/>
  <c r="L65" i="1"/>
  <c r="K65" i="1"/>
  <c r="I65" i="1"/>
  <c r="L60" i="1"/>
  <c r="K60" i="1"/>
  <c r="I60" i="1"/>
  <c r="L58" i="1"/>
  <c r="K58" i="1"/>
  <c r="I58" i="1"/>
  <c r="L53" i="1"/>
  <c r="K53" i="1"/>
  <c r="I53" i="1"/>
  <c r="L51" i="1"/>
  <c r="K51" i="1"/>
  <c r="I51" i="1"/>
  <c r="L46" i="1"/>
  <c r="K46" i="1"/>
  <c r="I46" i="1"/>
  <c r="L44" i="1"/>
  <c r="K44" i="1"/>
  <c r="I44" i="1"/>
  <c r="L39" i="1"/>
  <c r="K39" i="1"/>
  <c r="I39" i="1"/>
  <c r="L37" i="1"/>
  <c r="K37" i="1"/>
  <c r="I37" i="1"/>
  <c r="L32" i="1"/>
  <c r="K32" i="1"/>
  <c r="I32" i="1"/>
  <c r="E32" i="1"/>
  <c r="D32" i="1"/>
  <c r="C32" i="1"/>
  <c r="B32" i="1"/>
  <c r="L30" i="1"/>
  <c r="K30" i="1"/>
  <c r="I30" i="1"/>
  <c r="E30" i="1"/>
  <c r="D30" i="1"/>
  <c r="C30" i="1"/>
  <c r="B30" i="1"/>
  <c r="L25" i="1"/>
  <c r="K25" i="1"/>
  <c r="I25" i="1"/>
  <c r="E25" i="1"/>
  <c r="D25" i="1"/>
  <c r="C25" i="1"/>
  <c r="B25" i="1"/>
  <c r="L23" i="1"/>
  <c r="K23" i="1"/>
  <c r="I23" i="1"/>
  <c r="E23" i="1"/>
  <c r="D23" i="1"/>
  <c r="C23" i="1"/>
  <c r="B23" i="1"/>
  <c r="L18" i="1"/>
  <c r="K18" i="1"/>
  <c r="I18" i="1"/>
  <c r="E18" i="1"/>
  <c r="D18" i="1"/>
  <c r="C18" i="1"/>
  <c r="B18" i="1"/>
  <c r="L16" i="1"/>
  <c r="K16" i="1"/>
  <c r="I16" i="1"/>
  <c r="E16" i="1"/>
  <c r="D16" i="1"/>
  <c r="C16" i="1"/>
  <c r="B16" i="1"/>
  <c r="L9" i="1"/>
  <c r="L10" i="1" s="1"/>
  <c r="K9" i="1"/>
  <c r="K10" i="1" s="1"/>
  <c r="I9" i="1"/>
  <c r="I10" i="1" s="1"/>
  <c r="E9" i="1"/>
  <c r="E10" i="1" s="1"/>
  <c r="D9" i="1"/>
  <c r="D10" i="1" s="1"/>
  <c r="C9" i="1"/>
  <c r="C10" i="1" s="1"/>
  <c r="L12" i="1"/>
  <c r="K12" i="1"/>
  <c r="I12" i="1"/>
  <c r="E12" i="1"/>
  <c r="D12" i="1"/>
  <c r="C12" i="1"/>
  <c r="B12" i="1"/>
  <c r="B9" i="1"/>
  <c r="B3" i="1"/>
  <c r="G102" i="1"/>
  <c r="G95" i="1"/>
  <c r="G88" i="1"/>
  <c r="G81" i="1"/>
  <c r="G74" i="1"/>
  <c r="G67" i="1"/>
  <c r="G60" i="1"/>
  <c r="G53" i="1"/>
  <c r="G46" i="1"/>
  <c r="G39" i="1"/>
  <c r="G32" i="1"/>
  <c r="G25" i="1"/>
  <c r="G18" i="1"/>
  <c r="G100" i="1"/>
  <c r="G93" i="1"/>
  <c r="G86" i="1"/>
  <c r="G79" i="1"/>
  <c r="G72" i="1"/>
  <c r="G65" i="1"/>
  <c r="G58" i="1"/>
  <c r="G51" i="1"/>
  <c r="G44" i="1"/>
  <c r="G37" i="1"/>
  <c r="G30" i="1"/>
  <c r="G23" i="1"/>
  <c r="G16" i="1"/>
  <c r="G9" i="1"/>
  <c r="G10" i="1" s="1"/>
  <c r="G12" i="1"/>
  <c r="B10" i="1" l="1"/>
  <c r="H103" i="1"/>
  <c r="H2" i="1"/>
  <c r="H3" i="1" s="1"/>
  <c r="O103" i="1"/>
  <c r="O2" i="1"/>
  <c r="O3" i="1" s="1"/>
  <c r="M103" i="1"/>
  <c r="M2" i="1"/>
  <c r="M3" i="1" s="1"/>
  <c r="N103" i="1"/>
  <c r="N2" i="1"/>
  <c r="N3" i="1" s="1"/>
  <c r="J103" i="1"/>
  <c r="J6" i="1"/>
  <c r="F103" i="1"/>
  <c r="I4" i="1"/>
  <c r="C8" i="1"/>
  <c r="D8" i="1"/>
  <c r="E8" i="1"/>
  <c r="G8" i="1"/>
  <c r="I8" i="1"/>
  <c r="K8" i="1"/>
  <c r="L8" i="1"/>
  <c r="B8" i="1"/>
  <c r="C6" i="1"/>
  <c r="D6" i="1"/>
  <c r="E6" i="1"/>
  <c r="G6" i="1"/>
  <c r="I6" i="1"/>
  <c r="K6" i="1"/>
  <c r="L6" i="1"/>
  <c r="C4" i="1"/>
  <c r="D4" i="1"/>
  <c r="E4" i="1"/>
  <c r="G4" i="1"/>
  <c r="K4" i="1"/>
  <c r="L4" i="1"/>
  <c r="B6" i="1"/>
  <c r="B4" i="1"/>
  <c r="M6" i="1" l="1"/>
  <c r="J89" i="1"/>
  <c r="J96" i="1"/>
  <c r="M89" i="1"/>
  <c r="M96" i="1"/>
  <c r="H89" i="1"/>
  <c r="H96" i="1"/>
  <c r="F89" i="1"/>
  <c r="F96" i="1"/>
  <c r="N89" i="1"/>
  <c r="N96" i="1"/>
  <c r="O89" i="1"/>
  <c r="O96" i="1"/>
  <c r="H75" i="1"/>
  <c r="H82" i="1"/>
  <c r="F75" i="1"/>
  <c r="F82" i="1"/>
  <c r="N75" i="1"/>
  <c r="N82" i="1"/>
  <c r="O75" i="1"/>
  <c r="O82" i="1"/>
  <c r="J75" i="1"/>
  <c r="J82" i="1"/>
  <c r="M75" i="1"/>
  <c r="M82" i="1"/>
  <c r="J61" i="1"/>
  <c r="J68" i="1"/>
  <c r="O61" i="1"/>
  <c r="O68" i="1"/>
  <c r="H61" i="1"/>
  <c r="H68" i="1"/>
  <c r="F61" i="1"/>
  <c r="F68" i="1"/>
  <c r="M61" i="1"/>
  <c r="M68" i="1"/>
  <c r="N61" i="1"/>
  <c r="N68" i="1"/>
  <c r="J47" i="1"/>
  <c r="J54" i="1"/>
  <c r="M47" i="1"/>
  <c r="M54" i="1"/>
  <c r="H47" i="1"/>
  <c r="H54" i="1"/>
  <c r="O47" i="1"/>
  <c r="O54" i="1"/>
  <c r="F47" i="1"/>
  <c r="F54" i="1"/>
  <c r="N47" i="1"/>
  <c r="N54" i="1"/>
  <c r="J40" i="1"/>
  <c r="M40" i="1"/>
  <c r="H40" i="1"/>
  <c r="N40" i="1"/>
  <c r="F40" i="1"/>
  <c r="O40" i="1"/>
  <c r="H19" i="1"/>
  <c r="H26" i="1"/>
  <c r="H33" i="1"/>
  <c r="M26" i="1"/>
  <c r="M33" i="1"/>
  <c r="M19" i="1"/>
  <c r="F33" i="1"/>
  <c r="F19" i="1"/>
  <c r="F26" i="1"/>
  <c r="N33" i="1"/>
  <c r="N19" i="1"/>
  <c r="N26" i="1"/>
  <c r="O33" i="1"/>
  <c r="O19" i="1"/>
  <c r="O26" i="1"/>
  <c r="J19" i="1"/>
  <c r="J26" i="1"/>
  <c r="J33" i="1"/>
  <c r="J9" i="1"/>
  <c r="J10" i="1" s="1"/>
  <c r="J102" i="1"/>
  <c r="J95" i="1"/>
  <c r="J88" i="1"/>
  <c r="J81" i="1"/>
  <c r="J74" i="1"/>
  <c r="J67" i="1"/>
  <c r="J60" i="1"/>
  <c r="J53" i="1"/>
  <c r="J46" i="1"/>
  <c r="J39" i="1"/>
  <c r="J32" i="1"/>
  <c r="J25" i="1"/>
  <c r="J12" i="1"/>
  <c r="J18" i="1"/>
  <c r="M25" i="1"/>
  <c r="M12" i="1"/>
  <c r="M18" i="1"/>
  <c r="M9" i="1"/>
  <c r="M10" i="1" s="1"/>
  <c r="M102" i="1"/>
  <c r="M95" i="1"/>
  <c r="M88" i="1"/>
  <c r="M81" i="1"/>
  <c r="M74" i="1"/>
  <c r="M67" i="1"/>
  <c r="M60" i="1"/>
  <c r="M53" i="1"/>
  <c r="M46" i="1"/>
  <c r="M39" i="1"/>
  <c r="M32" i="1"/>
  <c r="H18" i="1"/>
  <c r="H9" i="1"/>
  <c r="H10" i="1" s="1"/>
  <c r="H102" i="1"/>
  <c r="H95" i="1"/>
  <c r="H88" i="1"/>
  <c r="H81" i="1"/>
  <c r="H74" i="1"/>
  <c r="H67" i="1"/>
  <c r="H60" i="1"/>
  <c r="H53" i="1"/>
  <c r="H46" i="1"/>
  <c r="H39" i="1"/>
  <c r="H32" i="1"/>
  <c r="H25" i="1"/>
  <c r="H12" i="1"/>
  <c r="F30" i="1"/>
  <c r="F23" i="1"/>
  <c r="F16" i="1"/>
  <c r="N30" i="1"/>
  <c r="N23" i="1"/>
  <c r="N100" i="1"/>
  <c r="N93" i="1"/>
  <c r="N86" i="1"/>
  <c r="N79" i="1"/>
  <c r="N72" i="1"/>
  <c r="N65" i="1"/>
  <c r="N58" i="1"/>
  <c r="N51" i="1"/>
  <c r="N44" i="1"/>
  <c r="N37" i="1"/>
  <c r="N16" i="1"/>
  <c r="O30" i="1"/>
  <c r="O23" i="1"/>
  <c r="O100" i="1"/>
  <c r="O93" i="1"/>
  <c r="O86" i="1"/>
  <c r="O79" i="1"/>
  <c r="O72" i="1"/>
  <c r="O65" i="1"/>
  <c r="O58" i="1"/>
  <c r="O51" i="1"/>
  <c r="O44" i="1"/>
  <c r="O37" i="1"/>
  <c r="O16" i="1"/>
  <c r="N25" i="1"/>
  <c r="N12" i="1"/>
  <c r="N18" i="1"/>
  <c r="N9" i="1"/>
  <c r="N10" i="1" s="1"/>
  <c r="N102" i="1"/>
  <c r="N95" i="1"/>
  <c r="N88" i="1"/>
  <c r="N81" i="1"/>
  <c r="N74" i="1"/>
  <c r="N67" i="1"/>
  <c r="N60" i="1"/>
  <c r="N53" i="1"/>
  <c r="N46" i="1"/>
  <c r="N39" i="1"/>
  <c r="N32" i="1"/>
  <c r="F18" i="1"/>
  <c r="F9" i="1"/>
  <c r="F32" i="1"/>
  <c r="F25" i="1"/>
  <c r="F12" i="1"/>
  <c r="O18" i="1"/>
  <c r="O9" i="1"/>
  <c r="O10" i="1" s="1"/>
  <c r="O102" i="1"/>
  <c r="O95" i="1"/>
  <c r="O88" i="1"/>
  <c r="O81" i="1"/>
  <c r="O74" i="1"/>
  <c r="O67" i="1"/>
  <c r="O60" i="1"/>
  <c r="O53" i="1"/>
  <c r="O46" i="1"/>
  <c r="O39" i="1"/>
  <c r="O32" i="1"/>
  <c r="O25" i="1"/>
  <c r="O12" i="1"/>
  <c r="J23" i="1"/>
  <c r="J100" i="1"/>
  <c r="J93" i="1"/>
  <c r="J86" i="1"/>
  <c r="J79" i="1"/>
  <c r="J72" i="1"/>
  <c r="J65" i="1"/>
  <c r="J58" i="1"/>
  <c r="J51" i="1"/>
  <c r="J44" i="1"/>
  <c r="J37" i="1"/>
  <c r="J16" i="1"/>
  <c r="J30" i="1"/>
  <c r="M16" i="1"/>
  <c r="M30" i="1"/>
  <c r="M23" i="1"/>
  <c r="M100" i="1"/>
  <c r="M93" i="1"/>
  <c r="M86" i="1"/>
  <c r="M79" i="1"/>
  <c r="M72" i="1"/>
  <c r="M65" i="1"/>
  <c r="M58" i="1"/>
  <c r="M51" i="1"/>
  <c r="M44" i="1"/>
  <c r="M37" i="1"/>
  <c r="H30" i="1"/>
  <c r="H23" i="1"/>
  <c r="H100" i="1"/>
  <c r="H93" i="1"/>
  <c r="H86" i="1"/>
  <c r="H79" i="1"/>
  <c r="H72" i="1"/>
  <c r="H65" i="1"/>
  <c r="H58" i="1"/>
  <c r="H51" i="1"/>
  <c r="H44" i="1"/>
  <c r="H37" i="1"/>
  <c r="H16" i="1"/>
  <c r="P2" i="1"/>
  <c r="J8" i="1"/>
  <c r="M8" i="1"/>
  <c r="H8" i="1"/>
  <c r="P5" i="1"/>
  <c r="N4" i="1"/>
  <c r="F4" i="1"/>
  <c r="O8" i="1"/>
  <c r="F6" i="1"/>
  <c r="F8" i="1"/>
  <c r="N6" i="1"/>
  <c r="N8" i="1"/>
  <c r="P3" i="1"/>
  <c r="O4" i="1"/>
  <c r="P7" i="1"/>
  <c r="J4" i="1"/>
  <c r="M4" i="1"/>
  <c r="H4" i="1"/>
  <c r="O6" i="1"/>
  <c r="H6" i="1"/>
  <c r="F10" i="1" l="1"/>
  <c r="P9" i="1"/>
  <c r="P10" i="1" s="1"/>
  <c r="P12" i="1"/>
  <c r="P54" i="1"/>
  <c r="P103" i="1"/>
  <c r="P81" i="1"/>
  <c r="P18" i="1"/>
  <c r="P75" i="1"/>
  <c r="P32" i="1"/>
  <c r="P53" i="1"/>
  <c r="P25" i="1"/>
  <c r="P96" i="1"/>
  <c r="P89" i="1"/>
  <c r="P19" i="1"/>
  <c r="P67" i="1"/>
  <c r="P68" i="1"/>
  <c r="P46" i="1"/>
  <c r="P40" i="1"/>
  <c r="P61" i="1"/>
  <c r="P39" i="1"/>
  <c r="P26" i="1"/>
  <c r="P88" i="1"/>
  <c r="P47" i="1"/>
  <c r="P33" i="1"/>
  <c r="P82" i="1"/>
  <c r="P60" i="1"/>
  <c r="P102" i="1"/>
  <c r="P95" i="1"/>
  <c r="P74" i="1"/>
  <c r="P51" i="1"/>
  <c r="P79" i="1"/>
  <c r="P16" i="1"/>
  <c r="P58" i="1"/>
  <c r="P93" i="1"/>
  <c r="P23" i="1"/>
  <c r="P44" i="1"/>
  <c r="P100" i="1"/>
  <c r="P72" i="1"/>
  <c r="P65" i="1"/>
  <c r="P86" i="1"/>
  <c r="P30" i="1"/>
  <c r="P37" i="1"/>
  <c r="P4" i="1"/>
  <c r="P8" i="1"/>
  <c r="P6" i="1"/>
</calcChain>
</file>

<file path=xl/sharedStrings.xml><?xml version="1.0" encoding="utf-8"?>
<sst xmlns="http://schemas.openxmlformats.org/spreadsheetml/2006/main" count="117" uniqueCount="45">
  <si>
    <t>Total de sítios</t>
  </si>
  <si>
    <t>Total de sítios conformes</t>
  </si>
  <si>
    <t>Percentagem de sítios conformes</t>
  </si>
  <si>
    <t>Total de sítios não conformes</t>
  </si>
  <si>
    <t>Percentagem de sítios não conformes</t>
  </si>
  <si>
    <t>Total de páginas</t>
  </si>
  <si>
    <t>Total de páginas conformes</t>
  </si>
  <si>
    <t>Percentagem de páginas conformes</t>
  </si>
  <si>
    <t>Total de páginas não conformes</t>
  </si>
  <si>
    <t>Percentagem de páginas não conformes</t>
  </si>
  <si>
    <t>Total de sítios que violam</t>
  </si>
  <si>
    <t>Percentagem de sítios que violam</t>
  </si>
  <si>
    <t>Total de páginas que violam</t>
  </si>
  <si>
    <t>Percentagem de páginas que violam</t>
  </si>
  <si>
    <t>Administração Central</t>
  </si>
  <si>
    <t>Ensino Básico e Secundário</t>
  </si>
  <si>
    <t>Ensino Superior</t>
  </si>
  <si>
    <t>Hospitais</t>
  </si>
  <si>
    <t>Juntas de freguesia</t>
  </si>
  <si>
    <t>Municípios</t>
  </si>
  <si>
    <t>maisprocuradosAP</t>
  </si>
  <si>
    <t>Museus</t>
  </si>
  <si>
    <t>Organizações Não Governamentais</t>
  </si>
  <si>
    <t>Órgãos de soberania e entidades independentes</t>
  </si>
  <si>
    <t>Portais e Serviços mais procurados</t>
  </si>
  <si>
    <t>Região Autónoma da Madeira</t>
  </si>
  <si>
    <t>Região Autónoma dos Açores</t>
  </si>
  <si>
    <t>Setor Público Empresarial do Estado</t>
  </si>
  <si>
    <t>Total</t>
  </si>
  <si>
    <t>Média de páginas por sítio</t>
  </si>
  <si>
    <t>Total de violações</t>
  </si>
  <si>
    <t>Média de violações por página do sítio</t>
  </si>
  <si>
    <t>9.1.1.1 Non-text content</t>
  </si>
  <si>
    <t>9.1.3.1 Info and relationships</t>
  </si>
  <si>
    <t>9.1.4.3 Contrast (minimum)</t>
  </si>
  <si>
    <t>9.2.1.1 Keyboard</t>
  </si>
  <si>
    <t>9.2.4.1 Bypass blocks</t>
  </si>
  <si>
    <t>9.2.4.2 Page titled</t>
  </si>
  <si>
    <t>9.2.4.4 Link purpose (in context)</t>
  </si>
  <si>
    <t>9.2.4.5 Multiple ways</t>
  </si>
  <si>
    <t>9.2.5.3 Label in name</t>
  </si>
  <si>
    <t>9.3.1.1 Language of page</t>
  </si>
  <si>
    <t>9.3.2.2 On input</t>
  </si>
  <si>
    <t>9.4.1.1 Parsing</t>
  </si>
  <si>
    <t>9.4.1.2 Name, role, value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</si>
</sst>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8999603259376811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">
    <xf numFmtId="0" fontId="0" fillId="0" borderId="0" xfId="0"/>
    <xf numFmtId="0" fontId="0" fillId="0" borderId="0" xfId="0" applyAlignment="1">
      <alignment wrapText="1"/>
    </xf>
    <xf numFmtId="164" fontId="0" fillId="0" borderId="0" xfId="1" applyNumberFormat="1" applyFont="1"/>
    <xf numFmtId="1" fontId="0" fillId="0" borderId="0" xfId="0" applyNumberFormat="1"/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0" borderId="0" xfId="0" applyFill="1"/>
    <xf numFmtId="2" fontId="0" fillId="0" borderId="0" xfId="1" applyNumberFormat="1" applyFont="1"/>
    <xf numFmtId="9" fontId="0" fillId="0" borderId="0" xfId="1" applyNumberFormat="1" applyFont="1"/>
  </cellXfs>
  <cellStyles count="2">
    <cellStyle name="Normal" xfId="0" builtinId="0"/>
    <cellStyle name="Per 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39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0.xml.rels><?xml version="1.0" encoding="UTF-8" standalone="yes"?>
<Relationships xmlns="http://schemas.openxmlformats.org/package/2006/relationships"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41.xml.rels><?xml version="1.0" encoding="UTF-8" standalone="yes"?>
<Relationships xmlns="http://schemas.openxmlformats.org/package/2006/relationships"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42.xml.rels><?xml version="1.0" encoding="UTF-8" standalone="yes"?>
<Relationships xmlns="http://schemas.openxmlformats.org/package/2006/relationships"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43.xml.rels><?xml version="1.0" encoding="UTF-8" standalone="yes"?>
<Relationships xmlns="http://schemas.openxmlformats.org/package/2006/relationships"><Relationship Id="rId2" Type="http://schemas.microsoft.com/office/2011/relationships/chartColorStyle" Target="colors41.xml"/><Relationship Id="rId1" Type="http://schemas.microsoft.com/office/2011/relationships/chartStyle" Target="style41.xml"/></Relationships>
</file>

<file path=xl/charts/_rels/chart44.xml.rels><?xml version="1.0" encoding="UTF-8" standalone="yes"?>
<Relationships xmlns="http://schemas.openxmlformats.org/package/2006/relationships"><Relationship Id="rId2" Type="http://schemas.microsoft.com/office/2011/relationships/chartColorStyle" Target="colors42.xml"/><Relationship Id="rId1" Type="http://schemas.microsoft.com/office/2011/relationships/chartStyle" Target="style42.xml"/></Relationships>
</file>

<file path=xl/charts/_rels/chart45.xml.rels><?xml version="1.0" encoding="UTF-8" standalone="yes"?>
<Relationships xmlns="http://schemas.openxmlformats.org/package/2006/relationships"><Relationship Id="rId2" Type="http://schemas.microsoft.com/office/2011/relationships/chartColorStyle" Target="colors43.xml"/><Relationship Id="rId1" Type="http://schemas.microsoft.com/office/2011/relationships/chartStyle" Target="style43.xml"/></Relationships>
</file>

<file path=xl/charts/_rels/chart46.xml.rels><?xml version="1.0" encoding="UTF-8" standalone="yes"?>
<Relationships xmlns="http://schemas.openxmlformats.org/package/2006/relationships"><Relationship Id="rId2" Type="http://schemas.microsoft.com/office/2011/relationships/chartColorStyle" Target="colors44.xml"/><Relationship Id="rId1" Type="http://schemas.microsoft.com/office/2011/relationships/chartStyle" Target="style44.xml"/></Relationships>
</file>

<file path=xl/charts/_rels/chart47.xml.rels><?xml version="1.0" encoding="UTF-8" standalone="yes"?>
<Relationships xmlns="http://schemas.openxmlformats.org/package/2006/relationships"><Relationship Id="rId2" Type="http://schemas.microsoft.com/office/2011/relationships/chartColorStyle" Target="colors45.xml"/><Relationship Id="rId1" Type="http://schemas.microsoft.com/office/2011/relationships/chartStyle" Target="style4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P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(Dados!$A$3,Dados!$A$5)</c:f>
              <c:strCache>
                <c:ptCount val="2"/>
                <c:pt idx="0">
                  <c:v>Total de sítios conformes</c:v>
                </c:pt>
                <c:pt idx="1">
                  <c:v>Total de sítios não conformes</c:v>
                </c:pt>
              </c:strCache>
            </c:strRef>
          </c:cat>
          <c:val>
            <c:numRef>
              <c:f>(Dados!$P$3,Dados!$P$5)</c:f>
              <c:numCache>
                <c:formatCode>General</c:formatCode>
                <c:ptCount val="2"/>
                <c:pt idx="0">
                  <c:v>3</c:v>
                </c:pt>
                <c:pt idx="1">
                  <c:v>654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F1-5F4B-BAE0-C9192CD37A7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axId val="264513327"/>
        <c:axId val="183325471"/>
      </c:barChart>
      <c:catAx>
        <c:axId val="2645133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PT"/>
          </a:p>
        </c:txPr>
        <c:crossAx val="183325471"/>
        <c:crosses val="autoZero"/>
        <c:auto val="1"/>
        <c:lblAlgn val="ctr"/>
        <c:lblOffset val="100"/>
        <c:noMultiLvlLbl val="0"/>
      </c:catAx>
      <c:valAx>
        <c:axId val="183325471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PT"/>
          </a:p>
        </c:txPr>
        <c:crossAx val="26451332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PT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1400" b="0" i="0" u="none" strike="noStrike" baseline="0">
                <a:effectLst/>
              </a:rPr>
              <a:t>Média de violações por página do sítio</a:t>
            </a:r>
            <a:r>
              <a:rPr lang="en-GB" sz="1400" b="0" i="0" u="none" strike="noStrike" baseline="0"/>
              <a:t> 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PT"/>
        </a:p>
      </c:txPr>
    </c:title>
    <c:autoTitleDeleted val="0"/>
    <c:plotArea>
      <c:layout/>
      <c:barChart>
        <c:barDir val="col"/>
        <c:grouping val="clustered"/>
        <c:varyColors val="0"/>
        <c:ser>
          <c:idx val="3"/>
          <c:order val="0"/>
          <c:tx>
            <c:strRef>
              <c:f>Dados!$A$34</c:f>
              <c:strCache>
                <c:ptCount val="1"/>
                <c:pt idx="0">
                  <c:v>9.2.1.1 Keyboard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P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Dados!$B$1:$O$1</c:f>
              <c:strCache>
                <c:ptCount val="14"/>
                <c:pt idx="0">
                  <c:v>Administração Central</c:v>
                </c:pt>
                <c:pt idx="1">
                  <c:v>Ensino Básico e Secundário</c:v>
                </c:pt>
                <c:pt idx="2">
                  <c:v>Ensino Superior</c:v>
                </c:pt>
                <c:pt idx="3">
                  <c:v>Hospitais</c:v>
                </c:pt>
                <c:pt idx="4">
                  <c:v>Juntas de freguesia</c:v>
                </c:pt>
                <c:pt idx="5">
                  <c:v>maisprocuradosAP</c:v>
                </c:pt>
                <c:pt idx="6">
                  <c:v>Municípios</c:v>
                </c:pt>
                <c:pt idx="7">
                  <c:v>Museus</c:v>
                </c:pt>
                <c:pt idx="8">
                  <c:v>Organizações Não Governamentais</c:v>
                </c:pt>
                <c:pt idx="9">
                  <c:v>Órgãos de soberania e entidades independentes</c:v>
                </c:pt>
                <c:pt idx="10">
                  <c:v>Portais e Serviços mais procurados</c:v>
                </c:pt>
                <c:pt idx="11">
                  <c:v>Região Autónoma da Madeira</c:v>
                </c:pt>
                <c:pt idx="12">
                  <c:v>Região Autónoma dos Açores</c:v>
                </c:pt>
                <c:pt idx="13">
                  <c:v>Setor Público Empresarial do Estado</c:v>
                </c:pt>
              </c:strCache>
            </c:strRef>
          </c:cat>
          <c:val>
            <c:numRef>
              <c:f>Dados!$B$40:$O$40</c:f>
              <c:numCache>
                <c:formatCode>0.00</c:formatCode>
                <c:ptCount val="14"/>
                <c:pt idx="0">
                  <c:v>3.358219800181653</c:v>
                </c:pt>
                <c:pt idx="1">
                  <c:v>0.27810650887573962</c:v>
                </c:pt>
                <c:pt idx="2">
                  <c:v>0.19918767981045862</c:v>
                </c:pt>
                <c:pt idx="3">
                  <c:v>0.24770039421813403</c:v>
                </c:pt>
                <c:pt idx="4">
                  <c:v>0.40793552386856791</c:v>
                </c:pt>
                <c:pt idx="5">
                  <c:v>0.80519480519480524</c:v>
                </c:pt>
                <c:pt idx="6">
                  <c:v>0.62308560374012578</c:v>
                </c:pt>
                <c:pt idx="7">
                  <c:v>3.3162768031189085</c:v>
                </c:pt>
                <c:pt idx="8">
                  <c:v>1.1096491228070176</c:v>
                </c:pt>
                <c:pt idx="9">
                  <c:v>1.8437240232751455</c:v>
                </c:pt>
                <c:pt idx="10">
                  <c:v>7.1974921630094046</c:v>
                </c:pt>
                <c:pt idx="11">
                  <c:v>0.29844413012729842</c:v>
                </c:pt>
                <c:pt idx="12">
                  <c:v>0.46916890080428952</c:v>
                </c:pt>
                <c:pt idx="13">
                  <c:v>3.9574652777777777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64-544B-AA7C-410D818B6D0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032380447"/>
        <c:axId val="1032382159"/>
      </c:barChart>
      <c:catAx>
        <c:axId val="10323804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PT"/>
          </a:p>
        </c:txPr>
        <c:crossAx val="1032382159"/>
        <c:crosses val="autoZero"/>
        <c:auto val="1"/>
        <c:lblAlgn val="ctr"/>
        <c:lblOffset val="100"/>
        <c:noMultiLvlLbl val="0"/>
      </c:catAx>
      <c:valAx>
        <c:axId val="10323821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PT"/>
          </a:p>
        </c:txPr>
        <c:crossAx val="103238044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P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PT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1400" b="0" i="0" u="none" strike="noStrike" baseline="0">
                <a:effectLst/>
              </a:rPr>
              <a:t>Média de violações por página do sítio</a:t>
            </a:r>
            <a:r>
              <a:rPr lang="en-GB" sz="1400" b="0" i="0" u="none" strike="noStrike" baseline="0"/>
              <a:t> 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PT"/>
        </a:p>
      </c:txPr>
    </c:title>
    <c:autoTitleDeleted val="0"/>
    <c:plotArea>
      <c:layout/>
      <c:barChart>
        <c:barDir val="col"/>
        <c:grouping val="clustered"/>
        <c:varyColors val="0"/>
        <c:ser>
          <c:idx val="4"/>
          <c:order val="0"/>
          <c:tx>
            <c:strRef>
              <c:f>Dados!$A$41</c:f>
              <c:strCache>
                <c:ptCount val="1"/>
                <c:pt idx="0">
                  <c:v>9.2.4.1 Bypass blocks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P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Dados!$B$1:$O$1</c:f>
              <c:strCache>
                <c:ptCount val="14"/>
                <c:pt idx="0">
                  <c:v>Administração Central</c:v>
                </c:pt>
                <c:pt idx="1">
                  <c:v>Ensino Básico e Secundário</c:v>
                </c:pt>
                <c:pt idx="2">
                  <c:v>Ensino Superior</c:v>
                </c:pt>
                <c:pt idx="3">
                  <c:v>Hospitais</c:v>
                </c:pt>
                <c:pt idx="4">
                  <c:v>Juntas de freguesia</c:v>
                </c:pt>
                <c:pt idx="5">
                  <c:v>maisprocuradosAP</c:v>
                </c:pt>
                <c:pt idx="6">
                  <c:v>Municípios</c:v>
                </c:pt>
                <c:pt idx="7">
                  <c:v>Museus</c:v>
                </c:pt>
                <c:pt idx="8">
                  <c:v>Organizações Não Governamentais</c:v>
                </c:pt>
                <c:pt idx="9">
                  <c:v>Órgãos de soberania e entidades independentes</c:v>
                </c:pt>
                <c:pt idx="10">
                  <c:v>Portais e Serviços mais procurados</c:v>
                </c:pt>
                <c:pt idx="11">
                  <c:v>Região Autónoma da Madeira</c:v>
                </c:pt>
                <c:pt idx="12">
                  <c:v>Região Autónoma dos Açores</c:v>
                </c:pt>
                <c:pt idx="13">
                  <c:v>Setor Público Empresarial do Estado</c:v>
                </c:pt>
              </c:strCache>
            </c:strRef>
          </c:cat>
          <c:val>
            <c:numRef>
              <c:f>Dados!$B$47:$O$47</c:f>
              <c:numCache>
                <c:formatCode>0.00</c:formatCode>
                <c:ptCount val="14"/>
                <c:pt idx="0">
                  <c:v>1.3654859218891917</c:v>
                </c:pt>
                <c:pt idx="1">
                  <c:v>0.7100591715976331</c:v>
                </c:pt>
                <c:pt idx="2">
                  <c:v>1.5437468268742596</c:v>
                </c:pt>
                <c:pt idx="3">
                  <c:v>0.68068331143232585</c:v>
                </c:pt>
                <c:pt idx="4">
                  <c:v>1.4928704277743334</c:v>
                </c:pt>
                <c:pt idx="5">
                  <c:v>0.81168831168831168</c:v>
                </c:pt>
                <c:pt idx="6">
                  <c:v>1.0929389005320007</c:v>
                </c:pt>
                <c:pt idx="7">
                  <c:v>0.83576998050682261</c:v>
                </c:pt>
                <c:pt idx="8">
                  <c:v>1.2547846889952152</c:v>
                </c:pt>
                <c:pt idx="9">
                  <c:v>2.2252701579384873</c:v>
                </c:pt>
                <c:pt idx="10">
                  <c:v>1.2711598746081505</c:v>
                </c:pt>
                <c:pt idx="11">
                  <c:v>1.190947666195191</c:v>
                </c:pt>
                <c:pt idx="12">
                  <c:v>0.52815013404825739</c:v>
                </c:pt>
                <c:pt idx="13">
                  <c:v>1.2868923611111112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C7-CD44-9DEF-5B91FD63827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032380447"/>
        <c:axId val="1032382159"/>
      </c:barChart>
      <c:catAx>
        <c:axId val="10323804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PT"/>
          </a:p>
        </c:txPr>
        <c:crossAx val="1032382159"/>
        <c:crosses val="autoZero"/>
        <c:auto val="1"/>
        <c:lblAlgn val="ctr"/>
        <c:lblOffset val="100"/>
        <c:noMultiLvlLbl val="0"/>
      </c:catAx>
      <c:valAx>
        <c:axId val="10323821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PT"/>
          </a:p>
        </c:txPr>
        <c:crossAx val="103238044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P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PT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1400" b="0" i="0" u="none" strike="noStrike" baseline="0">
                <a:effectLst/>
              </a:rPr>
              <a:t>Média de violações por página do sítio</a:t>
            </a:r>
            <a:r>
              <a:rPr lang="en-GB" sz="1400" b="0" i="0" u="none" strike="noStrike" baseline="0"/>
              <a:t> 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PT"/>
        </a:p>
      </c:txPr>
    </c:title>
    <c:autoTitleDeleted val="0"/>
    <c:plotArea>
      <c:layout/>
      <c:barChart>
        <c:barDir val="col"/>
        <c:grouping val="clustered"/>
        <c:varyColors val="0"/>
        <c:ser>
          <c:idx val="5"/>
          <c:order val="0"/>
          <c:tx>
            <c:strRef>
              <c:f>Dados!$A$48</c:f>
              <c:strCache>
                <c:ptCount val="1"/>
                <c:pt idx="0">
                  <c:v>9.2.4.2 Page titled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P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Dados!$B$1:$O$1</c:f>
              <c:strCache>
                <c:ptCount val="14"/>
                <c:pt idx="0">
                  <c:v>Administração Central</c:v>
                </c:pt>
                <c:pt idx="1">
                  <c:v>Ensino Básico e Secundário</c:v>
                </c:pt>
                <c:pt idx="2">
                  <c:v>Ensino Superior</c:v>
                </c:pt>
                <c:pt idx="3">
                  <c:v>Hospitais</c:v>
                </c:pt>
                <c:pt idx="4">
                  <c:v>Juntas de freguesia</c:v>
                </c:pt>
                <c:pt idx="5">
                  <c:v>maisprocuradosAP</c:v>
                </c:pt>
                <c:pt idx="6">
                  <c:v>Municípios</c:v>
                </c:pt>
                <c:pt idx="7">
                  <c:v>Museus</c:v>
                </c:pt>
                <c:pt idx="8">
                  <c:v>Organizações Não Governamentais</c:v>
                </c:pt>
                <c:pt idx="9">
                  <c:v>Órgãos de soberania e entidades independentes</c:v>
                </c:pt>
                <c:pt idx="10">
                  <c:v>Portais e Serviços mais procurados</c:v>
                </c:pt>
                <c:pt idx="11">
                  <c:v>Região Autónoma da Madeira</c:v>
                </c:pt>
                <c:pt idx="12">
                  <c:v>Região Autónoma dos Açores</c:v>
                </c:pt>
                <c:pt idx="13">
                  <c:v>Setor Público Empresarial do Estado</c:v>
                </c:pt>
              </c:strCache>
            </c:strRef>
          </c:cat>
          <c:val>
            <c:numRef>
              <c:f>Dados!$B$54:$O$54</c:f>
              <c:numCache>
                <c:formatCode>0.00</c:formatCode>
                <c:ptCount val="14"/>
                <c:pt idx="0">
                  <c:v>4.5413260672116261E-3</c:v>
                </c:pt>
                <c:pt idx="1">
                  <c:v>5.9171597633136095E-4</c:v>
                </c:pt>
                <c:pt idx="2">
                  <c:v>1.1846336097478422E-2</c:v>
                </c:pt>
                <c:pt idx="3">
                  <c:v>1.9710906701708277E-3</c:v>
                </c:pt>
                <c:pt idx="4">
                  <c:v>0</c:v>
                </c:pt>
                <c:pt idx="5">
                  <c:v>4.6382189239332098E-3</c:v>
                </c:pt>
                <c:pt idx="6">
                  <c:v>4.0303079155247458E-3</c:v>
                </c:pt>
                <c:pt idx="7">
                  <c:v>3.8986354775828458E-3</c:v>
                </c:pt>
                <c:pt idx="8">
                  <c:v>1.1961722488038277E-3</c:v>
                </c:pt>
                <c:pt idx="9">
                  <c:v>2.4937655860349127E-3</c:v>
                </c:pt>
                <c:pt idx="10">
                  <c:v>1.2539184952978056E-2</c:v>
                </c:pt>
                <c:pt idx="11">
                  <c:v>7.0721357850070724E-4</c:v>
                </c:pt>
                <c:pt idx="12">
                  <c:v>4.8257372654155493E-2</c:v>
                </c:pt>
                <c:pt idx="13">
                  <c:v>5.8159722222222224E-2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E2-C348-84BC-3BAA04EB7A3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032380447"/>
        <c:axId val="1032382159"/>
      </c:barChart>
      <c:catAx>
        <c:axId val="10323804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PT"/>
          </a:p>
        </c:txPr>
        <c:crossAx val="1032382159"/>
        <c:crosses val="autoZero"/>
        <c:auto val="1"/>
        <c:lblAlgn val="ctr"/>
        <c:lblOffset val="100"/>
        <c:noMultiLvlLbl val="0"/>
      </c:catAx>
      <c:valAx>
        <c:axId val="10323821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PT"/>
          </a:p>
        </c:txPr>
        <c:crossAx val="103238044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P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PT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1400" b="0" i="0" u="none" strike="noStrike" baseline="0">
                <a:effectLst/>
              </a:rPr>
              <a:t>Média de violações por página do sítio</a:t>
            </a:r>
            <a:r>
              <a:rPr lang="en-GB" sz="1400" b="0" i="0" u="none" strike="noStrike" baseline="0"/>
              <a:t> 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PT"/>
        </a:p>
      </c:txPr>
    </c:title>
    <c:autoTitleDeleted val="0"/>
    <c:plotArea>
      <c:layout/>
      <c:barChart>
        <c:barDir val="col"/>
        <c:grouping val="clustered"/>
        <c:varyColors val="0"/>
        <c:ser>
          <c:idx val="6"/>
          <c:order val="0"/>
          <c:tx>
            <c:strRef>
              <c:f>Dados!$A$55</c:f>
              <c:strCache>
                <c:ptCount val="1"/>
                <c:pt idx="0">
                  <c:v>9.2.4.4 Link purpose (in context)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P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Dados!$B$1:$O$1</c:f>
              <c:strCache>
                <c:ptCount val="14"/>
                <c:pt idx="0">
                  <c:v>Administração Central</c:v>
                </c:pt>
                <c:pt idx="1">
                  <c:v>Ensino Básico e Secundário</c:v>
                </c:pt>
                <c:pt idx="2">
                  <c:v>Ensino Superior</c:v>
                </c:pt>
                <c:pt idx="3">
                  <c:v>Hospitais</c:v>
                </c:pt>
                <c:pt idx="4">
                  <c:v>Juntas de freguesia</c:v>
                </c:pt>
                <c:pt idx="5">
                  <c:v>maisprocuradosAP</c:v>
                </c:pt>
                <c:pt idx="6">
                  <c:v>Municípios</c:v>
                </c:pt>
                <c:pt idx="7">
                  <c:v>Museus</c:v>
                </c:pt>
                <c:pt idx="8">
                  <c:v>Organizações Não Governamentais</c:v>
                </c:pt>
                <c:pt idx="9">
                  <c:v>Órgãos de soberania e entidades independentes</c:v>
                </c:pt>
                <c:pt idx="10">
                  <c:v>Portais e Serviços mais procurados</c:v>
                </c:pt>
                <c:pt idx="11">
                  <c:v>Região Autónoma da Madeira</c:v>
                </c:pt>
                <c:pt idx="12">
                  <c:v>Região Autónoma dos Açores</c:v>
                </c:pt>
                <c:pt idx="13">
                  <c:v>Setor Público Empresarial do Estado</c:v>
                </c:pt>
              </c:strCache>
            </c:strRef>
          </c:cat>
          <c:val>
            <c:numRef>
              <c:f>Dados!$B$61:$O$61</c:f>
              <c:numCache>
                <c:formatCode>0.00</c:formatCode>
                <c:ptCount val="14"/>
                <c:pt idx="0">
                  <c:v>10.346412352406903</c:v>
                </c:pt>
                <c:pt idx="1">
                  <c:v>13.554437869822484</c:v>
                </c:pt>
                <c:pt idx="2">
                  <c:v>43.66813335589778</c:v>
                </c:pt>
                <c:pt idx="3">
                  <c:v>5.8035479632063076</c:v>
                </c:pt>
                <c:pt idx="4">
                  <c:v>8.0415375077495348</c:v>
                </c:pt>
                <c:pt idx="5">
                  <c:v>18.713358070500927</c:v>
                </c:pt>
                <c:pt idx="6">
                  <c:v>17.070127357730129</c:v>
                </c:pt>
                <c:pt idx="7">
                  <c:v>15.894249512670566</c:v>
                </c:pt>
                <c:pt idx="8">
                  <c:v>9.3078149920255182</c:v>
                </c:pt>
                <c:pt idx="9">
                  <c:v>6.6575228595178721</c:v>
                </c:pt>
                <c:pt idx="10">
                  <c:v>18.57523510971787</c:v>
                </c:pt>
                <c:pt idx="11">
                  <c:v>7.9766619519094766</c:v>
                </c:pt>
                <c:pt idx="12">
                  <c:v>2.7855227882037532</c:v>
                </c:pt>
                <c:pt idx="13">
                  <c:v>10.223958333333334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C2-9D44-B7E2-B60B9CD1AB8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032380447"/>
        <c:axId val="1032382159"/>
      </c:barChart>
      <c:catAx>
        <c:axId val="10323804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PT"/>
          </a:p>
        </c:txPr>
        <c:crossAx val="1032382159"/>
        <c:crosses val="autoZero"/>
        <c:auto val="1"/>
        <c:lblAlgn val="ctr"/>
        <c:lblOffset val="100"/>
        <c:noMultiLvlLbl val="0"/>
      </c:catAx>
      <c:valAx>
        <c:axId val="10323821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PT"/>
          </a:p>
        </c:txPr>
        <c:crossAx val="103238044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P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PT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1400" b="0" i="0" u="none" strike="noStrike" baseline="0">
                <a:effectLst/>
              </a:rPr>
              <a:t>Média de violações por página do sítio</a:t>
            </a:r>
            <a:r>
              <a:rPr lang="en-GB" sz="1400" b="0" i="0" u="none" strike="noStrike" baseline="0"/>
              <a:t> 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PT"/>
        </a:p>
      </c:txPr>
    </c:title>
    <c:autoTitleDeleted val="0"/>
    <c:plotArea>
      <c:layout/>
      <c:barChart>
        <c:barDir val="col"/>
        <c:grouping val="clustered"/>
        <c:varyColors val="0"/>
        <c:ser>
          <c:idx val="7"/>
          <c:order val="0"/>
          <c:tx>
            <c:strRef>
              <c:f>Dados!$A$62</c:f>
              <c:strCache>
                <c:ptCount val="1"/>
                <c:pt idx="0">
                  <c:v>9.2.4.5 Multiple ways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P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Dados!$B$1:$O$1</c:f>
              <c:strCache>
                <c:ptCount val="14"/>
                <c:pt idx="0">
                  <c:v>Administração Central</c:v>
                </c:pt>
                <c:pt idx="1">
                  <c:v>Ensino Básico e Secundário</c:v>
                </c:pt>
                <c:pt idx="2">
                  <c:v>Ensino Superior</c:v>
                </c:pt>
                <c:pt idx="3">
                  <c:v>Hospitais</c:v>
                </c:pt>
                <c:pt idx="4">
                  <c:v>Juntas de freguesia</c:v>
                </c:pt>
                <c:pt idx="5">
                  <c:v>maisprocuradosAP</c:v>
                </c:pt>
                <c:pt idx="6">
                  <c:v>Municípios</c:v>
                </c:pt>
                <c:pt idx="7">
                  <c:v>Museus</c:v>
                </c:pt>
                <c:pt idx="8">
                  <c:v>Organizações Não Governamentais</c:v>
                </c:pt>
                <c:pt idx="9">
                  <c:v>Órgãos de soberania e entidades independentes</c:v>
                </c:pt>
                <c:pt idx="10">
                  <c:v>Portais e Serviços mais procurados</c:v>
                </c:pt>
                <c:pt idx="11">
                  <c:v>Região Autónoma da Madeira</c:v>
                </c:pt>
                <c:pt idx="12">
                  <c:v>Região Autónoma dos Açores</c:v>
                </c:pt>
                <c:pt idx="13">
                  <c:v>Setor Público Empresarial do Estado</c:v>
                </c:pt>
              </c:strCache>
            </c:strRef>
          </c:cat>
          <c:val>
            <c:numRef>
              <c:f>Dados!$B$68:$O$68</c:f>
              <c:numCache>
                <c:formatCode>0.00</c:formatCode>
                <c:ptCount val="14"/>
                <c:pt idx="0">
                  <c:v>3.469573115349682E-2</c:v>
                </c:pt>
                <c:pt idx="1">
                  <c:v>7.100591715976331E-3</c:v>
                </c:pt>
                <c:pt idx="2">
                  <c:v>1.2184802843120663E-2</c:v>
                </c:pt>
                <c:pt idx="3">
                  <c:v>3.2851511169513796E-3</c:v>
                </c:pt>
                <c:pt idx="4">
                  <c:v>1.4879107253564786E-2</c:v>
                </c:pt>
                <c:pt idx="5">
                  <c:v>1.8552875695732839E-3</c:v>
                </c:pt>
                <c:pt idx="6">
                  <c:v>5.4006126068031598E-3</c:v>
                </c:pt>
                <c:pt idx="7">
                  <c:v>4.0935672514619881E-2</c:v>
                </c:pt>
                <c:pt idx="8">
                  <c:v>2.8708133971291867E-2</c:v>
                </c:pt>
                <c:pt idx="9">
                  <c:v>4.1562759767248547E-3</c:v>
                </c:pt>
                <c:pt idx="10">
                  <c:v>7.8369905956112845E-3</c:v>
                </c:pt>
                <c:pt idx="11">
                  <c:v>2.828854314002829E-3</c:v>
                </c:pt>
                <c:pt idx="12">
                  <c:v>1.0723860589812333E-2</c:v>
                </c:pt>
                <c:pt idx="13">
                  <c:v>1.5625E-2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E1-0943-A33B-60C8458E7ED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032380447"/>
        <c:axId val="1032382159"/>
      </c:barChart>
      <c:catAx>
        <c:axId val="10323804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PT"/>
          </a:p>
        </c:txPr>
        <c:crossAx val="1032382159"/>
        <c:crosses val="autoZero"/>
        <c:auto val="1"/>
        <c:lblAlgn val="ctr"/>
        <c:lblOffset val="100"/>
        <c:noMultiLvlLbl val="0"/>
      </c:catAx>
      <c:valAx>
        <c:axId val="10323821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PT"/>
          </a:p>
        </c:txPr>
        <c:crossAx val="103238044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P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PT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1400" b="0" i="0" u="none" strike="noStrike" baseline="0">
                <a:effectLst/>
              </a:rPr>
              <a:t>Média de violações por página do sítio</a:t>
            </a:r>
            <a:r>
              <a:rPr lang="en-GB" sz="1400" b="0" i="0" u="none" strike="noStrike" baseline="0"/>
              <a:t> 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PT"/>
        </a:p>
      </c:txPr>
    </c:title>
    <c:autoTitleDeleted val="0"/>
    <c:plotArea>
      <c:layout/>
      <c:barChart>
        <c:barDir val="col"/>
        <c:grouping val="clustered"/>
        <c:varyColors val="0"/>
        <c:ser>
          <c:idx val="8"/>
          <c:order val="0"/>
          <c:tx>
            <c:strRef>
              <c:f>Dados!$A$69</c:f>
              <c:strCache>
                <c:ptCount val="1"/>
                <c:pt idx="0">
                  <c:v>9.2.5.3 Label in name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P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Dados!$B$1:$O$1</c:f>
              <c:strCache>
                <c:ptCount val="14"/>
                <c:pt idx="0">
                  <c:v>Administração Central</c:v>
                </c:pt>
                <c:pt idx="1">
                  <c:v>Ensino Básico e Secundário</c:v>
                </c:pt>
                <c:pt idx="2">
                  <c:v>Ensino Superior</c:v>
                </c:pt>
                <c:pt idx="3">
                  <c:v>Hospitais</c:v>
                </c:pt>
                <c:pt idx="4">
                  <c:v>Juntas de freguesia</c:v>
                </c:pt>
                <c:pt idx="5">
                  <c:v>maisprocuradosAP</c:v>
                </c:pt>
                <c:pt idx="6">
                  <c:v>Municípios</c:v>
                </c:pt>
                <c:pt idx="7">
                  <c:v>Museus</c:v>
                </c:pt>
                <c:pt idx="8">
                  <c:v>Organizações Não Governamentais</c:v>
                </c:pt>
                <c:pt idx="9">
                  <c:v>Órgãos de soberania e entidades independentes</c:v>
                </c:pt>
                <c:pt idx="10">
                  <c:v>Portais e Serviços mais procurados</c:v>
                </c:pt>
                <c:pt idx="11">
                  <c:v>Região Autónoma da Madeira</c:v>
                </c:pt>
                <c:pt idx="12">
                  <c:v>Região Autónoma dos Açores</c:v>
                </c:pt>
                <c:pt idx="13">
                  <c:v>Setor Público Empresarial do Estado</c:v>
                </c:pt>
              </c:strCache>
            </c:strRef>
          </c:cat>
          <c:val>
            <c:numRef>
              <c:f>Dados!$B$75:$O$75</c:f>
              <c:numCache>
                <c:formatCode>0.00</c:formatCode>
                <c:ptCount val="14"/>
                <c:pt idx="0">
                  <c:v>0.66539509536784747</c:v>
                </c:pt>
                <c:pt idx="1">
                  <c:v>2.8402366863905324E-2</c:v>
                </c:pt>
                <c:pt idx="2">
                  <c:v>0.11863259434760534</c:v>
                </c:pt>
                <c:pt idx="3">
                  <c:v>5.059132720105125E-2</c:v>
                </c:pt>
                <c:pt idx="4">
                  <c:v>9.4854308741475518E-2</c:v>
                </c:pt>
                <c:pt idx="5">
                  <c:v>1.2569573283858999</c:v>
                </c:pt>
                <c:pt idx="6">
                  <c:v>9.6163146864420443E-2</c:v>
                </c:pt>
                <c:pt idx="7">
                  <c:v>7.066276803118908E-2</c:v>
                </c:pt>
                <c:pt idx="8">
                  <c:v>0.44258373205741625</c:v>
                </c:pt>
                <c:pt idx="9">
                  <c:v>0.22693266832917705</c:v>
                </c:pt>
                <c:pt idx="10">
                  <c:v>0.29467084639498431</c:v>
                </c:pt>
                <c:pt idx="11">
                  <c:v>1.3543140028288543</c:v>
                </c:pt>
                <c:pt idx="12">
                  <c:v>1.7319034852546917</c:v>
                </c:pt>
                <c:pt idx="13">
                  <c:v>0.81423611111111116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DE-6441-BF8E-5BA3339E1E8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032380447"/>
        <c:axId val="1032382159"/>
      </c:barChart>
      <c:catAx>
        <c:axId val="10323804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PT"/>
          </a:p>
        </c:txPr>
        <c:crossAx val="1032382159"/>
        <c:crosses val="autoZero"/>
        <c:auto val="1"/>
        <c:lblAlgn val="ctr"/>
        <c:lblOffset val="100"/>
        <c:noMultiLvlLbl val="0"/>
      </c:catAx>
      <c:valAx>
        <c:axId val="10323821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PT"/>
          </a:p>
        </c:txPr>
        <c:crossAx val="103238044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P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PT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1400" b="0" i="0" u="none" strike="noStrike" baseline="0">
                <a:effectLst/>
              </a:rPr>
              <a:t>Média de violações por página do sítio</a:t>
            </a:r>
            <a:r>
              <a:rPr lang="en-GB" sz="1400" b="0" i="0" u="none" strike="noStrike" baseline="0"/>
              <a:t> 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PT"/>
        </a:p>
      </c:txPr>
    </c:title>
    <c:autoTitleDeleted val="0"/>
    <c:plotArea>
      <c:layout/>
      <c:barChart>
        <c:barDir val="col"/>
        <c:grouping val="clustered"/>
        <c:varyColors val="0"/>
        <c:ser>
          <c:idx val="9"/>
          <c:order val="0"/>
          <c:tx>
            <c:strRef>
              <c:f>Dados!$A$76</c:f>
              <c:strCache>
                <c:ptCount val="1"/>
                <c:pt idx="0">
                  <c:v>9.3.1.1 Language of page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P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Dados!$B$1:$O$1</c:f>
              <c:strCache>
                <c:ptCount val="14"/>
                <c:pt idx="0">
                  <c:v>Administração Central</c:v>
                </c:pt>
                <c:pt idx="1">
                  <c:v>Ensino Básico e Secundário</c:v>
                </c:pt>
                <c:pt idx="2">
                  <c:v>Ensino Superior</c:v>
                </c:pt>
                <c:pt idx="3">
                  <c:v>Hospitais</c:v>
                </c:pt>
                <c:pt idx="4">
                  <c:v>Juntas de freguesia</c:v>
                </c:pt>
                <c:pt idx="5">
                  <c:v>maisprocuradosAP</c:v>
                </c:pt>
                <c:pt idx="6">
                  <c:v>Municípios</c:v>
                </c:pt>
                <c:pt idx="7">
                  <c:v>Museus</c:v>
                </c:pt>
                <c:pt idx="8">
                  <c:v>Organizações Não Governamentais</c:v>
                </c:pt>
                <c:pt idx="9">
                  <c:v>Órgãos de soberania e entidades independentes</c:v>
                </c:pt>
                <c:pt idx="10">
                  <c:v>Portais e Serviços mais procurados</c:v>
                </c:pt>
                <c:pt idx="11">
                  <c:v>Região Autónoma da Madeira</c:v>
                </c:pt>
                <c:pt idx="12">
                  <c:v>Região Autónoma dos Açores</c:v>
                </c:pt>
                <c:pt idx="13">
                  <c:v>Setor Público Empresarial do Estado</c:v>
                </c:pt>
              </c:strCache>
            </c:strRef>
          </c:cat>
          <c:val>
            <c:numRef>
              <c:f>Dados!$B$82:$O$82</c:f>
              <c:numCache>
                <c:formatCode>0.00</c:formatCode>
                <c:ptCount val="14"/>
                <c:pt idx="0">
                  <c:v>0.13932788374205268</c:v>
                </c:pt>
                <c:pt idx="1">
                  <c:v>0.4301775147928994</c:v>
                </c:pt>
                <c:pt idx="2">
                  <c:v>5.0600778473514976E-2</c:v>
                </c:pt>
                <c:pt idx="3">
                  <c:v>2.3653088042049936E-2</c:v>
                </c:pt>
                <c:pt idx="4">
                  <c:v>0.13329200247985121</c:v>
                </c:pt>
                <c:pt idx="5">
                  <c:v>8.3487940630797772E-3</c:v>
                </c:pt>
                <c:pt idx="6">
                  <c:v>1.2574560696437209E-2</c:v>
                </c:pt>
                <c:pt idx="7">
                  <c:v>0.26608187134502925</c:v>
                </c:pt>
                <c:pt idx="8">
                  <c:v>7.3365231259968106E-2</c:v>
                </c:pt>
                <c:pt idx="9">
                  <c:v>0.1629260182876143</c:v>
                </c:pt>
                <c:pt idx="10">
                  <c:v>9.4043887147335428E-3</c:v>
                </c:pt>
                <c:pt idx="11">
                  <c:v>3.6067892503536071E-2</c:v>
                </c:pt>
                <c:pt idx="12">
                  <c:v>0.44235924932975873</c:v>
                </c:pt>
                <c:pt idx="13">
                  <c:v>0.15668402777777779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57-B349-B627-6C35813ABFE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032380447"/>
        <c:axId val="1032382159"/>
      </c:barChart>
      <c:catAx>
        <c:axId val="10323804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PT"/>
          </a:p>
        </c:txPr>
        <c:crossAx val="1032382159"/>
        <c:crosses val="autoZero"/>
        <c:auto val="1"/>
        <c:lblAlgn val="ctr"/>
        <c:lblOffset val="100"/>
        <c:noMultiLvlLbl val="0"/>
      </c:catAx>
      <c:valAx>
        <c:axId val="10323821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PT"/>
          </a:p>
        </c:txPr>
        <c:crossAx val="103238044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P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PT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1400" b="0" i="0" u="none" strike="noStrike" baseline="0">
                <a:effectLst/>
              </a:rPr>
              <a:t>Média de violações por página do sítio</a:t>
            </a:r>
            <a:r>
              <a:rPr lang="en-GB" sz="1400" b="0" i="0" u="none" strike="noStrike" baseline="0"/>
              <a:t> 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PT"/>
        </a:p>
      </c:txPr>
    </c:title>
    <c:autoTitleDeleted val="0"/>
    <c:plotArea>
      <c:layout/>
      <c:barChart>
        <c:barDir val="col"/>
        <c:grouping val="clustered"/>
        <c:varyColors val="0"/>
        <c:ser>
          <c:idx val="10"/>
          <c:order val="0"/>
          <c:tx>
            <c:strRef>
              <c:f>Dados!$A$83</c:f>
              <c:strCache>
                <c:ptCount val="1"/>
                <c:pt idx="0">
                  <c:v>9.3.2.2 On input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P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Dados!$B$1:$O$1</c:f>
              <c:strCache>
                <c:ptCount val="14"/>
                <c:pt idx="0">
                  <c:v>Administração Central</c:v>
                </c:pt>
                <c:pt idx="1">
                  <c:v>Ensino Básico e Secundário</c:v>
                </c:pt>
                <c:pt idx="2">
                  <c:v>Ensino Superior</c:v>
                </c:pt>
                <c:pt idx="3">
                  <c:v>Hospitais</c:v>
                </c:pt>
                <c:pt idx="4">
                  <c:v>Juntas de freguesia</c:v>
                </c:pt>
                <c:pt idx="5">
                  <c:v>maisprocuradosAP</c:v>
                </c:pt>
                <c:pt idx="6">
                  <c:v>Municípios</c:v>
                </c:pt>
                <c:pt idx="7">
                  <c:v>Museus</c:v>
                </c:pt>
                <c:pt idx="8">
                  <c:v>Organizações Não Governamentais</c:v>
                </c:pt>
                <c:pt idx="9">
                  <c:v>Órgãos de soberania e entidades independentes</c:v>
                </c:pt>
                <c:pt idx="10">
                  <c:v>Portais e Serviços mais procurados</c:v>
                </c:pt>
                <c:pt idx="11">
                  <c:v>Região Autónoma da Madeira</c:v>
                </c:pt>
                <c:pt idx="12">
                  <c:v>Região Autónoma dos Açores</c:v>
                </c:pt>
                <c:pt idx="13">
                  <c:v>Setor Público Empresarial do Estado</c:v>
                </c:pt>
              </c:strCache>
            </c:strRef>
          </c:cat>
          <c:val>
            <c:numRef>
              <c:f>Dados!$B$89:$O$89</c:f>
              <c:numCache>
                <c:formatCode>0.00</c:formatCode>
                <c:ptCount val="14"/>
                <c:pt idx="0">
                  <c:v>0.10790190735694823</c:v>
                </c:pt>
                <c:pt idx="1">
                  <c:v>0.50591715976331364</c:v>
                </c:pt>
                <c:pt idx="2">
                  <c:v>0.40176002707733965</c:v>
                </c:pt>
                <c:pt idx="3">
                  <c:v>0.20565045992115638</c:v>
                </c:pt>
                <c:pt idx="4">
                  <c:v>9.4854308741475518E-2</c:v>
                </c:pt>
                <c:pt idx="5">
                  <c:v>4.8237476808905382E-2</c:v>
                </c:pt>
                <c:pt idx="6">
                  <c:v>9.6485571497662417E-2</c:v>
                </c:pt>
                <c:pt idx="7">
                  <c:v>0.14863547758284601</c:v>
                </c:pt>
                <c:pt idx="8">
                  <c:v>0.21650717703349281</c:v>
                </c:pt>
                <c:pt idx="9">
                  <c:v>7.065669160432253E-2</c:v>
                </c:pt>
                <c:pt idx="10">
                  <c:v>9.0909090909090912E-2</c:v>
                </c:pt>
                <c:pt idx="11">
                  <c:v>0.39321074964639319</c:v>
                </c:pt>
                <c:pt idx="12">
                  <c:v>0.15549597855227881</c:v>
                </c:pt>
                <c:pt idx="13">
                  <c:v>0.59592013888888884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7A-044E-8989-70992C67A57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032380447"/>
        <c:axId val="1032382159"/>
      </c:barChart>
      <c:catAx>
        <c:axId val="10323804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PT"/>
          </a:p>
        </c:txPr>
        <c:crossAx val="1032382159"/>
        <c:crosses val="autoZero"/>
        <c:auto val="1"/>
        <c:lblAlgn val="ctr"/>
        <c:lblOffset val="100"/>
        <c:noMultiLvlLbl val="0"/>
      </c:catAx>
      <c:valAx>
        <c:axId val="10323821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PT"/>
          </a:p>
        </c:txPr>
        <c:crossAx val="103238044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P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PT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1400" b="0" i="0" u="none" strike="noStrike" baseline="0">
                <a:effectLst/>
              </a:rPr>
              <a:t>Média de violações por página do sítio</a:t>
            </a:r>
            <a:r>
              <a:rPr lang="en-GB" sz="1400" b="0" i="0" u="none" strike="noStrike" baseline="0"/>
              <a:t> 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PT"/>
        </a:p>
      </c:txPr>
    </c:title>
    <c:autoTitleDeleted val="0"/>
    <c:plotArea>
      <c:layout/>
      <c:barChart>
        <c:barDir val="col"/>
        <c:grouping val="clustered"/>
        <c:varyColors val="0"/>
        <c:ser>
          <c:idx val="11"/>
          <c:order val="0"/>
          <c:tx>
            <c:strRef>
              <c:f>Dados!$A$90</c:f>
              <c:strCache>
                <c:ptCount val="1"/>
                <c:pt idx="0">
                  <c:v>9.4.1.1 Parsing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P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Dados!$B$1:$O$1</c:f>
              <c:strCache>
                <c:ptCount val="14"/>
                <c:pt idx="0">
                  <c:v>Administração Central</c:v>
                </c:pt>
                <c:pt idx="1">
                  <c:v>Ensino Básico e Secundário</c:v>
                </c:pt>
                <c:pt idx="2">
                  <c:v>Ensino Superior</c:v>
                </c:pt>
                <c:pt idx="3">
                  <c:v>Hospitais</c:v>
                </c:pt>
                <c:pt idx="4">
                  <c:v>Juntas de freguesia</c:v>
                </c:pt>
                <c:pt idx="5">
                  <c:v>maisprocuradosAP</c:v>
                </c:pt>
                <c:pt idx="6">
                  <c:v>Municípios</c:v>
                </c:pt>
                <c:pt idx="7">
                  <c:v>Museus</c:v>
                </c:pt>
                <c:pt idx="8">
                  <c:v>Organizações Não Governamentais</c:v>
                </c:pt>
                <c:pt idx="9">
                  <c:v>Órgãos de soberania e entidades independentes</c:v>
                </c:pt>
                <c:pt idx="10">
                  <c:v>Portais e Serviços mais procurados</c:v>
                </c:pt>
                <c:pt idx="11">
                  <c:v>Região Autónoma da Madeira</c:v>
                </c:pt>
                <c:pt idx="12">
                  <c:v>Região Autónoma dos Açores</c:v>
                </c:pt>
                <c:pt idx="13">
                  <c:v>Setor Público Empresarial do Estado</c:v>
                </c:pt>
              </c:strCache>
            </c:strRef>
          </c:cat>
          <c:val>
            <c:numRef>
              <c:f>Dados!$B$96:$O$96</c:f>
              <c:numCache>
                <c:formatCode>0.00</c:formatCode>
                <c:ptCount val="14"/>
                <c:pt idx="0">
                  <c:v>0.65849227974568569</c:v>
                </c:pt>
                <c:pt idx="1">
                  <c:v>10.888757396449703</c:v>
                </c:pt>
                <c:pt idx="2">
                  <c:v>2.8950753088509056</c:v>
                </c:pt>
                <c:pt idx="3">
                  <c:v>1.1563731931668857</c:v>
                </c:pt>
                <c:pt idx="4">
                  <c:v>0.57594544327340358</c:v>
                </c:pt>
                <c:pt idx="5">
                  <c:v>0.12152133580705009</c:v>
                </c:pt>
                <c:pt idx="6">
                  <c:v>23.249314847654361</c:v>
                </c:pt>
                <c:pt idx="7">
                  <c:v>0.3235867446393762</c:v>
                </c:pt>
                <c:pt idx="8">
                  <c:v>4.196172248803828</c:v>
                </c:pt>
                <c:pt idx="9">
                  <c:v>23.694929343308395</c:v>
                </c:pt>
                <c:pt idx="10">
                  <c:v>1.5721003134796239</c:v>
                </c:pt>
                <c:pt idx="11">
                  <c:v>0.57708628005657714</c:v>
                </c:pt>
                <c:pt idx="12">
                  <c:v>0.65147453083109919</c:v>
                </c:pt>
                <c:pt idx="13">
                  <c:v>1.3506944444444444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21-5542-80A7-6188570B06F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032380447"/>
        <c:axId val="1032382159"/>
      </c:barChart>
      <c:catAx>
        <c:axId val="10323804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PT"/>
          </a:p>
        </c:txPr>
        <c:crossAx val="1032382159"/>
        <c:crosses val="autoZero"/>
        <c:auto val="1"/>
        <c:lblAlgn val="ctr"/>
        <c:lblOffset val="100"/>
        <c:noMultiLvlLbl val="0"/>
      </c:catAx>
      <c:valAx>
        <c:axId val="10323821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PT"/>
          </a:p>
        </c:txPr>
        <c:crossAx val="103238044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P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PT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1400" b="0" i="0" u="none" strike="noStrike" baseline="0">
                <a:effectLst/>
              </a:rPr>
              <a:t>Média de violações por página do sítio</a:t>
            </a:r>
            <a:r>
              <a:rPr lang="en-GB" sz="1400" b="0" i="0" u="none" strike="noStrike" baseline="0"/>
              <a:t> 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PT"/>
        </a:p>
      </c:txPr>
    </c:title>
    <c:autoTitleDeleted val="0"/>
    <c:plotArea>
      <c:layout/>
      <c:barChart>
        <c:barDir val="col"/>
        <c:grouping val="clustered"/>
        <c:varyColors val="0"/>
        <c:ser>
          <c:idx val="12"/>
          <c:order val="0"/>
          <c:tx>
            <c:strRef>
              <c:f>Dados!$A$97</c:f>
              <c:strCache>
                <c:ptCount val="1"/>
                <c:pt idx="0">
                  <c:v>9.4.1.2 Name, role, value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P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Dados!$B$1:$O$1</c:f>
              <c:strCache>
                <c:ptCount val="14"/>
                <c:pt idx="0">
                  <c:v>Administração Central</c:v>
                </c:pt>
                <c:pt idx="1">
                  <c:v>Ensino Básico e Secundário</c:v>
                </c:pt>
                <c:pt idx="2">
                  <c:v>Ensino Superior</c:v>
                </c:pt>
                <c:pt idx="3">
                  <c:v>Hospitais</c:v>
                </c:pt>
                <c:pt idx="4">
                  <c:v>Juntas de freguesia</c:v>
                </c:pt>
                <c:pt idx="5">
                  <c:v>maisprocuradosAP</c:v>
                </c:pt>
                <c:pt idx="6">
                  <c:v>Municípios</c:v>
                </c:pt>
                <c:pt idx="7">
                  <c:v>Museus</c:v>
                </c:pt>
                <c:pt idx="8">
                  <c:v>Organizações Não Governamentais</c:v>
                </c:pt>
                <c:pt idx="9">
                  <c:v>Órgãos de soberania e entidades independentes</c:v>
                </c:pt>
                <c:pt idx="10">
                  <c:v>Portais e Serviços mais procurados</c:v>
                </c:pt>
                <c:pt idx="11">
                  <c:v>Região Autónoma da Madeira</c:v>
                </c:pt>
                <c:pt idx="12">
                  <c:v>Região Autónoma dos Açores</c:v>
                </c:pt>
                <c:pt idx="13">
                  <c:v>Setor Público Empresarial do Estado</c:v>
                </c:pt>
              </c:strCache>
            </c:strRef>
          </c:cat>
          <c:val>
            <c:numRef>
              <c:f>Dados!$B$103:$O$103</c:f>
              <c:numCache>
                <c:formatCode>0.00</c:formatCode>
                <c:ptCount val="14"/>
                <c:pt idx="0">
                  <c:v>2.8908265213442323</c:v>
                </c:pt>
                <c:pt idx="1">
                  <c:v>12.693491124260355</c:v>
                </c:pt>
                <c:pt idx="2">
                  <c:v>5.9140294466068708</c:v>
                </c:pt>
                <c:pt idx="3">
                  <c:v>3.8915900131406045</c:v>
                </c:pt>
                <c:pt idx="4">
                  <c:v>6.1153130812151275</c:v>
                </c:pt>
                <c:pt idx="5">
                  <c:v>0.7717996289424861</c:v>
                </c:pt>
                <c:pt idx="6">
                  <c:v>4.1063195228115426</c:v>
                </c:pt>
                <c:pt idx="7">
                  <c:v>7.7422027290448341</c:v>
                </c:pt>
                <c:pt idx="8">
                  <c:v>5.5003987240829346</c:v>
                </c:pt>
                <c:pt idx="9">
                  <c:v>3.199501246882793</c:v>
                </c:pt>
                <c:pt idx="10">
                  <c:v>2.3949843260188088</c:v>
                </c:pt>
                <c:pt idx="11">
                  <c:v>4.1018387553041018</c:v>
                </c:pt>
                <c:pt idx="12">
                  <c:v>4.6970509383378012</c:v>
                </c:pt>
                <c:pt idx="13">
                  <c:v>3.4644097222222223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4D-4F4B-87D9-60FBFD3C366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032380447"/>
        <c:axId val="1032382159"/>
      </c:barChart>
      <c:catAx>
        <c:axId val="10323804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PT"/>
          </a:p>
        </c:txPr>
        <c:crossAx val="1032382159"/>
        <c:crosses val="autoZero"/>
        <c:auto val="1"/>
        <c:lblAlgn val="ctr"/>
        <c:lblOffset val="100"/>
        <c:noMultiLvlLbl val="0"/>
      </c:catAx>
      <c:valAx>
        <c:axId val="10323821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PT"/>
          </a:p>
        </c:txPr>
        <c:crossAx val="103238044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P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P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P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(Dados!$A$9,Dados!$A$11)</c:f>
              <c:strCache>
                <c:ptCount val="2"/>
                <c:pt idx="0">
                  <c:v>Total de páginas conformes</c:v>
                </c:pt>
                <c:pt idx="1">
                  <c:v>Total de páginas não conformes</c:v>
                </c:pt>
              </c:strCache>
            </c:strRef>
          </c:cat>
          <c:val>
            <c:numRef>
              <c:f>(Dados!$P$9,Dados!$P$11)</c:f>
              <c:numCache>
                <c:formatCode>General</c:formatCode>
                <c:ptCount val="2"/>
                <c:pt idx="0">
                  <c:v>899</c:v>
                </c:pt>
                <c:pt idx="1">
                  <c:v>39316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E5-3145-89EF-EB3206B02CB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axId val="781806991"/>
        <c:axId val="275398159"/>
      </c:barChart>
      <c:catAx>
        <c:axId val="7818069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PT"/>
          </a:p>
        </c:txPr>
        <c:crossAx val="275398159"/>
        <c:crosses val="autoZero"/>
        <c:auto val="1"/>
        <c:lblAlgn val="ctr"/>
        <c:lblOffset val="100"/>
        <c:noMultiLvlLbl val="0"/>
      </c:catAx>
      <c:valAx>
        <c:axId val="27539815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PT"/>
          </a:p>
        </c:txPr>
        <c:crossAx val="78180699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PT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1400" b="0" i="0" u="none" strike="noStrike" baseline="0">
                <a:effectLst/>
              </a:rPr>
              <a:t>Percentagem de sítios que violam</a:t>
            </a:r>
            <a:r>
              <a:rPr lang="en-GB" sz="1400" b="0" i="0" u="none" strike="noStrike" baseline="0"/>
              <a:t> 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Dados!$A$13</c:f>
              <c:strCache>
                <c:ptCount val="1"/>
                <c:pt idx="0">
                  <c:v>9.1.1.1 Non-text content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P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Dados!$B$1:$O$1</c:f>
              <c:strCache>
                <c:ptCount val="14"/>
                <c:pt idx="0">
                  <c:v>Administração Central</c:v>
                </c:pt>
                <c:pt idx="1">
                  <c:v>Ensino Básico e Secundário</c:v>
                </c:pt>
                <c:pt idx="2">
                  <c:v>Ensino Superior</c:v>
                </c:pt>
                <c:pt idx="3">
                  <c:v>Hospitais</c:v>
                </c:pt>
                <c:pt idx="4">
                  <c:v>Juntas de freguesia</c:v>
                </c:pt>
                <c:pt idx="5">
                  <c:v>maisprocuradosAP</c:v>
                </c:pt>
                <c:pt idx="6">
                  <c:v>Municípios</c:v>
                </c:pt>
                <c:pt idx="7">
                  <c:v>Museus</c:v>
                </c:pt>
                <c:pt idx="8">
                  <c:v>Organizações Não Governamentais</c:v>
                </c:pt>
                <c:pt idx="9">
                  <c:v>Órgãos de soberania e entidades independentes</c:v>
                </c:pt>
                <c:pt idx="10">
                  <c:v>Portais e Serviços mais procurados</c:v>
                </c:pt>
                <c:pt idx="11">
                  <c:v>Região Autónoma da Madeira</c:v>
                </c:pt>
                <c:pt idx="12">
                  <c:v>Região Autónoma dos Açores</c:v>
                </c:pt>
                <c:pt idx="13">
                  <c:v>Setor Público Empresarial do Estado</c:v>
                </c:pt>
              </c:strCache>
            </c:strRef>
          </c:cat>
          <c:val>
            <c:numRef>
              <c:f>Dados!$B$16:$O$16</c:f>
              <c:numCache>
                <c:formatCode>0%</c:formatCode>
                <c:ptCount val="14"/>
                <c:pt idx="0">
                  <c:v>0.54666666666666663</c:v>
                </c:pt>
                <c:pt idx="1">
                  <c:v>0.64</c:v>
                </c:pt>
                <c:pt idx="2">
                  <c:v>0.76744186046511631</c:v>
                </c:pt>
                <c:pt idx="3">
                  <c:v>0.79166666666666663</c:v>
                </c:pt>
                <c:pt idx="4">
                  <c:v>0.7567567567567568</c:v>
                </c:pt>
                <c:pt idx="5">
                  <c:v>0.7</c:v>
                </c:pt>
                <c:pt idx="6">
                  <c:v>0.8202247191011236</c:v>
                </c:pt>
                <c:pt idx="7">
                  <c:v>0.78125</c:v>
                </c:pt>
                <c:pt idx="8">
                  <c:v>0.80597014925373134</c:v>
                </c:pt>
                <c:pt idx="9">
                  <c:v>0.90909090909090906</c:v>
                </c:pt>
                <c:pt idx="10">
                  <c:v>0.72727272727272729</c:v>
                </c:pt>
                <c:pt idx="11">
                  <c:v>0.9285714285714286</c:v>
                </c:pt>
                <c:pt idx="12">
                  <c:v>1</c:v>
                </c:pt>
                <c:pt idx="13">
                  <c:v>0.74509803921568629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C6-C04E-A3A3-22ED3D56CC0D}"/>
            </c:ext>
          </c:extLst>
        </c:ser>
        <c:ser>
          <c:idx val="1"/>
          <c:order val="1"/>
          <c:tx>
            <c:strRef>
              <c:f>Dados!$A$20</c:f>
              <c:strCache>
                <c:ptCount val="1"/>
                <c:pt idx="0">
                  <c:v>9.1.3.1 Info and relationships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P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Dados!$B$23:$O$23</c:f>
              <c:numCache>
                <c:formatCode>0%</c:formatCode>
                <c:ptCount val="14"/>
                <c:pt idx="0">
                  <c:v>0.98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0.94594594594594594</c:v>
                </c:pt>
                <c:pt idx="5">
                  <c:v>0.9</c:v>
                </c:pt>
                <c:pt idx="6">
                  <c:v>0.9887640449438202</c:v>
                </c:pt>
                <c:pt idx="7">
                  <c:v>0.96875</c:v>
                </c:pt>
                <c:pt idx="8">
                  <c:v>0.94029850746268662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0.98039215686274506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DC6-C04E-A3A3-22ED3D56CC0D}"/>
            </c:ext>
          </c:extLst>
        </c:ser>
        <c:ser>
          <c:idx val="2"/>
          <c:order val="2"/>
          <c:tx>
            <c:strRef>
              <c:f>Dados!$A$27</c:f>
              <c:strCache>
                <c:ptCount val="1"/>
                <c:pt idx="0">
                  <c:v>9.1.4.3 Contrast (minimum)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P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Dados!$B$30:$O$30</c:f>
              <c:numCache>
                <c:formatCode>0%</c:formatCode>
                <c:ptCount val="14"/>
                <c:pt idx="0">
                  <c:v>0.67333333333333334</c:v>
                </c:pt>
                <c:pt idx="1">
                  <c:v>0.96</c:v>
                </c:pt>
                <c:pt idx="2">
                  <c:v>0.96511627906976749</c:v>
                </c:pt>
                <c:pt idx="3">
                  <c:v>0.95833333333333337</c:v>
                </c:pt>
                <c:pt idx="4">
                  <c:v>0.86486486486486491</c:v>
                </c:pt>
                <c:pt idx="5">
                  <c:v>0.9</c:v>
                </c:pt>
                <c:pt idx="6">
                  <c:v>0.9887640449438202</c:v>
                </c:pt>
                <c:pt idx="7">
                  <c:v>0.921875</c:v>
                </c:pt>
                <c:pt idx="8">
                  <c:v>0.97014925373134331</c:v>
                </c:pt>
                <c:pt idx="9">
                  <c:v>0.90909090909090906</c:v>
                </c:pt>
                <c:pt idx="10">
                  <c:v>1</c:v>
                </c:pt>
                <c:pt idx="11">
                  <c:v>0.9285714285714286</c:v>
                </c:pt>
                <c:pt idx="12">
                  <c:v>1</c:v>
                </c:pt>
                <c:pt idx="13">
                  <c:v>0.86274509803921573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DC6-C04E-A3A3-22ED3D56CC0D}"/>
            </c:ext>
          </c:extLst>
        </c:ser>
        <c:ser>
          <c:idx val="3"/>
          <c:order val="3"/>
          <c:tx>
            <c:strRef>
              <c:f>Dados!$A$34</c:f>
              <c:strCache>
                <c:ptCount val="1"/>
                <c:pt idx="0">
                  <c:v>9.2.1.1 Keyboard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P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Dados!$B$37:$O$37</c:f>
              <c:numCache>
                <c:formatCode>0%</c:formatCode>
                <c:ptCount val="14"/>
                <c:pt idx="0">
                  <c:v>0.26666666666666666</c:v>
                </c:pt>
                <c:pt idx="1">
                  <c:v>0.36</c:v>
                </c:pt>
                <c:pt idx="2">
                  <c:v>0.34883720930232559</c:v>
                </c:pt>
                <c:pt idx="3">
                  <c:v>0.375</c:v>
                </c:pt>
                <c:pt idx="4">
                  <c:v>0.45945945945945948</c:v>
                </c:pt>
                <c:pt idx="5">
                  <c:v>0.6</c:v>
                </c:pt>
                <c:pt idx="6">
                  <c:v>0.5168539325842697</c:v>
                </c:pt>
                <c:pt idx="7">
                  <c:v>0.390625</c:v>
                </c:pt>
                <c:pt idx="8">
                  <c:v>0.43283582089552236</c:v>
                </c:pt>
                <c:pt idx="9">
                  <c:v>0.63636363636363635</c:v>
                </c:pt>
                <c:pt idx="10">
                  <c:v>0.81818181818181823</c:v>
                </c:pt>
                <c:pt idx="11">
                  <c:v>0.6428571428571429</c:v>
                </c:pt>
                <c:pt idx="12">
                  <c:v>0.625</c:v>
                </c:pt>
                <c:pt idx="13">
                  <c:v>0.50980392156862742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DC6-C04E-A3A3-22ED3D56CC0D}"/>
            </c:ext>
          </c:extLst>
        </c:ser>
        <c:ser>
          <c:idx val="4"/>
          <c:order val="4"/>
          <c:tx>
            <c:strRef>
              <c:f>Dados!$A$41</c:f>
              <c:strCache>
                <c:ptCount val="1"/>
                <c:pt idx="0">
                  <c:v>9.2.4.1 Bypass blocks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P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Dados!$B$44:$O$44</c:f>
              <c:numCache>
                <c:formatCode>0%</c:formatCode>
                <c:ptCount val="14"/>
                <c:pt idx="0">
                  <c:v>0.89333333333333331</c:v>
                </c:pt>
                <c:pt idx="1">
                  <c:v>1</c:v>
                </c:pt>
                <c:pt idx="2">
                  <c:v>0.90697674418604646</c:v>
                </c:pt>
                <c:pt idx="3">
                  <c:v>1</c:v>
                </c:pt>
                <c:pt idx="4">
                  <c:v>0.91891891891891897</c:v>
                </c:pt>
                <c:pt idx="5">
                  <c:v>0.75</c:v>
                </c:pt>
                <c:pt idx="6">
                  <c:v>0.9101123595505618</c:v>
                </c:pt>
                <c:pt idx="7">
                  <c:v>0.859375</c:v>
                </c:pt>
                <c:pt idx="8">
                  <c:v>0.97014925373134331</c:v>
                </c:pt>
                <c:pt idx="9">
                  <c:v>1</c:v>
                </c:pt>
                <c:pt idx="10">
                  <c:v>0.81818181818181823</c:v>
                </c:pt>
                <c:pt idx="11">
                  <c:v>1</c:v>
                </c:pt>
                <c:pt idx="12">
                  <c:v>1</c:v>
                </c:pt>
                <c:pt idx="13">
                  <c:v>0.90196078431372551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DC6-C04E-A3A3-22ED3D56CC0D}"/>
            </c:ext>
          </c:extLst>
        </c:ser>
        <c:ser>
          <c:idx val="5"/>
          <c:order val="5"/>
          <c:tx>
            <c:strRef>
              <c:f>Dados!$A$48</c:f>
              <c:strCache>
                <c:ptCount val="1"/>
                <c:pt idx="0">
                  <c:v>9.2.4.2 Page titled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P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Dados!$B$51:$O$51</c:f>
              <c:numCache>
                <c:formatCode>0%</c:formatCode>
                <c:ptCount val="14"/>
                <c:pt idx="0">
                  <c:v>0.08</c:v>
                </c:pt>
                <c:pt idx="1">
                  <c:v>0.04</c:v>
                </c:pt>
                <c:pt idx="2">
                  <c:v>0.15116279069767441</c:v>
                </c:pt>
                <c:pt idx="3">
                  <c:v>4.1666666666666664E-2</c:v>
                </c:pt>
                <c:pt idx="4">
                  <c:v>0</c:v>
                </c:pt>
                <c:pt idx="5">
                  <c:v>0.2</c:v>
                </c:pt>
                <c:pt idx="6">
                  <c:v>8.98876404494382E-2</c:v>
                </c:pt>
                <c:pt idx="7">
                  <c:v>6.25E-2</c:v>
                </c:pt>
                <c:pt idx="8">
                  <c:v>2.9850746268656716E-2</c:v>
                </c:pt>
                <c:pt idx="9">
                  <c:v>0.27272727272727271</c:v>
                </c:pt>
                <c:pt idx="10">
                  <c:v>0.27272727272727271</c:v>
                </c:pt>
                <c:pt idx="11">
                  <c:v>7.1428571428571425E-2</c:v>
                </c:pt>
                <c:pt idx="12">
                  <c:v>0.125</c:v>
                </c:pt>
                <c:pt idx="13">
                  <c:v>7.8431372549019607E-2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DC6-C04E-A3A3-22ED3D56CC0D}"/>
            </c:ext>
          </c:extLst>
        </c:ser>
        <c:ser>
          <c:idx val="6"/>
          <c:order val="6"/>
          <c:tx>
            <c:strRef>
              <c:f>Dados!$A$55</c:f>
              <c:strCache>
                <c:ptCount val="1"/>
                <c:pt idx="0">
                  <c:v>9.2.4.4 Link purpose (in context)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P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Dados!$B$58:$O$58</c:f>
              <c:numCache>
                <c:formatCode>0%</c:formatCode>
                <c:ptCount val="14"/>
                <c:pt idx="0">
                  <c:v>0.88</c:v>
                </c:pt>
                <c:pt idx="1">
                  <c:v>0.96</c:v>
                </c:pt>
                <c:pt idx="2">
                  <c:v>0.97674418604651159</c:v>
                </c:pt>
                <c:pt idx="3">
                  <c:v>0.91666666666666663</c:v>
                </c:pt>
                <c:pt idx="4">
                  <c:v>0.91891891891891897</c:v>
                </c:pt>
                <c:pt idx="5">
                  <c:v>0.75</c:v>
                </c:pt>
                <c:pt idx="6">
                  <c:v>0.97752808988764039</c:v>
                </c:pt>
                <c:pt idx="7">
                  <c:v>0.890625</c:v>
                </c:pt>
                <c:pt idx="8">
                  <c:v>0.92537313432835822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0.875</c:v>
                </c:pt>
                <c:pt idx="13">
                  <c:v>0.78431372549019607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DC6-C04E-A3A3-22ED3D56CC0D}"/>
            </c:ext>
          </c:extLst>
        </c:ser>
        <c:ser>
          <c:idx val="7"/>
          <c:order val="7"/>
          <c:tx>
            <c:strRef>
              <c:f>Dados!$A$62</c:f>
              <c:strCache>
                <c:ptCount val="1"/>
                <c:pt idx="0">
                  <c:v>9.2.4.5 Multiple ways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P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Dados!$B$65:$O$65</c:f>
              <c:numCache>
                <c:formatCode>0%</c:formatCode>
                <c:ptCount val="14"/>
                <c:pt idx="0">
                  <c:v>0.12666666666666668</c:v>
                </c:pt>
                <c:pt idx="1">
                  <c:v>0.2</c:v>
                </c:pt>
                <c:pt idx="2">
                  <c:v>0.1744186046511628</c:v>
                </c:pt>
                <c:pt idx="3">
                  <c:v>8.3333333333333329E-2</c:v>
                </c:pt>
                <c:pt idx="4">
                  <c:v>0.10810810810810811</c:v>
                </c:pt>
                <c:pt idx="5">
                  <c:v>0.1</c:v>
                </c:pt>
                <c:pt idx="6">
                  <c:v>0.14606741573033707</c:v>
                </c:pt>
                <c:pt idx="7">
                  <c:v>0.203125</c:v>
                </c:pt>
                <c:pt idx="8">
                  <c:v>7.4626865671641784E-2</c:v>
                </c:pt>
                <c:pt idx="9">
                  <c:v>0.18181818181818182</c:v>
                </c:pt>
                <c:pt idx="10">
                  <c:v>0.18181818181818182</c:v>
                </c:pt>
                <c:pt idx="11">
                  <c:v>0.21428571428571427</c:v>
                </c:pt>
                <c:pt idx="12">
                  <c:v>0.25</c:v>
                </c:pt>
                <c:pt idx="13">
                  <c:v>0.13725490196078433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DC6-C04E-A3A3-22ED3D56CC0D}"/>
            </c:ext>
          </c:extLst>
        </c:ser>
        <c:ser>
          <c:idx val="8"/>
          <c:order val="8"/>
          <c:tx>
            <c:strRef>
              <c:f>Dados!$A$69</c:f>
              <c:strCache>
                <c:ptCount val="1"/>
                <c:pt idx="0">
                  <c:v>9.2.5.3 Label in name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P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Dados!$B$72:$O$72</c:f>
              <c:numCache>
                <c:formatCode>0%</c:formatCode>
                <c:ptCount val="14"/>
                <c:pt idx="0">
                  <c:v>0.39333333333333331</c:v>
                </c:pt>
                <c:pt idx="1">
                  <c:v>0.08</c:v>
                </c:pt>
                <c:pt idx="2">
                  <c:v>0.1744186046511628</c:v>
                </c:pt>
                <c:pt idx="3">
                  <c:v>0.125</c:v>
                </c:pt>
                <c:pt idx="4">
                  <c:v>0.27027027027027029</c:v>
                </c:pt>
                <c:pt idx="5">
                  <c:v>0.35</c:v>
                </c:pt>
                <c:pt idx="6">
                  <c:v>0.23595505617977527</c:v>
                </c:pt>
                <c:pt idx="7">
                  <c:v>0.125</c:v>
                </c:pt>
                <c:pt idx="8">
                  <c:v>0.20895522388059701</c:v>
                </c:pt>
                <c:pt idx="9">
                  <c:v>0.45454545454545453</c:v>
                </c:pt>
                <c:pt idx="10">
                  <c:v>9.0909090909090912E-2</c:v>
                </c:pt>
                <c:pt idx="11">
                  <c:v>0.21428571428571427</c:v>
                </c:pt>
                <c:pt idx="12">
                  <c:v>0.5</c:v>
                </c:pt>
                <c:pt idx="13">
                  <c:v>0.37254901960784315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DC6-C04E-A3A3-22ED3D56CC0D}"/>
            </c:ext>
          </c:extLst>
        </c:ser>
        <c:ser>
          <c:idx val="9"/>
          <c:order val="9"/>
          <c:tx>
            <c:strRef>
              <c:f>Dados!$A$76</c:f>
              <c:strCache>
                <c:ptCount val="1"/>
                <c:pt idx="0">
                  <c:v>9.3.1.1 Language of page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P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Dados!$B$79:$O$79</c:f>
              <c:numCache>
                <c:formatCode>0%</c:formatCode>
                <c:ptCount val="14"/>
                <c:pt idx="0">
                  <c:v>0.25333333333333335</c:v>
                </c:pt>
                <c:pt idx="1">
                  <c:v>0.32</c:v>
                </c:pt>
                <c:pt idx="2">
                  <c:v>0.18604651162790697</c:v>
                </c:pt>
                <c:pt idx="3">
                  <c:v>8.3333333333333329E-2</c:v>
                </c:pt>
                <c:pt idx="4">
                  <c:v>0.21621621621621623</c:v>
                </c:pt>
                <c:pt idx="5">
                  <c:v>0.3</c:v>
                </c:pt>
                <c:pt idx="6">
                  <c:v>0.1797752808988764</c:v>
                </c:pt>
                <c:pt idx="7">
                  <c:v>0.359375</c:v>
                </c:pt>
                <c:pt idx="8">
                  <c:v>0.1044776119402985</c:v>
                </c:pt>
                <c:pt idx="9">
                  <c:v>0.45454545454545453</c:v>
                </c:pt>
                <c:pt idx="10">
                  <c:v>0.18181818181818182</c:v>
                </c:pt>
                <c:pt idx="11">
                  <c:v>0.2857142857142857</c:v>
                </c:pt>
                <c:pt idx="12">
                  <c:v>0.375</c:v>
                </c:pt>
                <c:pt idx="13">
                  <c:v>0.29411764705882354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ADC6-C04E-A3A3-22ED3D56CC0D}"/>
            </c:ext>
          </c:extLst>
        </c:ser>
        <c:ser>
          <c:idx val="10"/>
          <c:order val="10"/>
          <c:tx>
            <c:strRef>
              <c:f>Dados!$A$83</c:f>
              <c:strCache>
                <c:ptCount val="1"/>
                <c:pt idx="0">
                  <c:v>9.3.2.2 On input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P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Dados!$B$86:$O$86</c:f>
              <c:numCache>
                <c:formatCode>0%</c:formatCode>
                <c:ptCount val="14"/>
                <c:pt idx="0">
                  <c:v>0.4</c:v>
                </c:pt>
                <c:pt idx="1">
                  <c:v>0.28000000000000003</c:v>
                </c:pt>
                <c:pt idx="2">
                  <c:v>0.43023255813953487</c:v>
                </c:pt>
                <c:pt idx="3">
                  <c:v>0.29166666666666669</c:v>
                </c:pt>
                <c:pt idx="4">
                  <c:v>0.13513513513513514</c:v>
                </c:pt>
                <c:pt idx="5">
                  <c:v>0.35</c:v>
                </c:pt>
                <c:pt idx="6">
                  <c:v>0.4157303370786517</c:v>
                </c:pt>
                <c:pt idx="7">
                  <c:v>0.28125</c:v>
                </c:pt>
                <c:pt idx="8">
                  <c:v>0.2537313432835821</c:v>
                </c:pt>
                <c:pt idx="9">
                  <c:v>0.45454545454545453</c:v>
                </c:pt>
                <c:pt idx="10">
                  <c:v>0.45454545454545453</c:v>
                </c:pt>
                <c:pt idx="11">
                  <c:v>0.5714285714285714</c:v>
                </c:pt>
                <c:pt idx="12">
                  <c:v>0.5</c:v>
                </c:pt>
                <c:pt idx="13">
                  <c:v>0.39215686274509803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ADC6-C04E-A3A3-22ED3D56CC0D}"/>
            </c:ext>
          </c:extLst>
        </c:ser>
        <c:ser>
          <c:idx val="11"/>
          <c:order val="11"/>
          <c:tx>
            <c:strRef>
              <c:f>Dados!$A$90</c:f>
              <c:strCache>
                <c:ptCount val="1"/>
                <c:pt idx="0">
                  <c:v>9.4.1.1 Parsing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P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Dados!$B$93:$O$93</c:f>
              <c:numCache>
                <c:formatCode>0%</c:formatCode>
                <c:ptCount val="14"/>
                <c:pt idx="0">
                  <c:v>0.44666666666666666</c:v>
                </c:pt>
                <c:pt idx="1">
                  <c:v>0.6</c:v>
                </c:pt>
                <c:pt idx="2">
                  <c:v>0.72093023255813948</c:v>
                </c:pt>
                <c:pt idx="3">
                  <c:v>0.70833333333333337</c:v>
                </c:pt>
                <c:pt idx="4">
                  <c:v>0.64864864864864868</c:v>
                </c:pt>
                <c:pt idx="5">
                  <c:v>0.7</c:v>
                </c:pt>
                <c:pt idx="6">
                  <c:v>0.5617977528089888</c:v>
                </c:pt>
                <c:pt idx="7">
                  <c:v>0.46875</c:v>
                </c:pt>
                <c:pt idx="8">
                  <c:v>0.52238805970149249</c:v>
                </c:pt>
                <c:pt idx="9">
                  <c:v>0.54545454545454541</c:v>
                </c:pt>
                <c:pt idx="10">
                  <c:v>0.81818181818181823</c:v>
                </c:pt>
                <c:pt idx="11">
                  <c:v>0.7857142857142857</c:v>
                </c:pt>
                <c:pt idx="12">
                  <c:v>0.5</c:v>
                </c:pt>
                <c:pt idx="13">
                  <c:v>0.6470588235294118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ADC6-C04E-A3A3-22ED3D56CC0D}"/>
            </c:ext>
          </c:extLst>
        </c:ser>
        <c:ser>
          <c:idx val="12"/>
          <c:order val="12"/>
          <c:tx>
            <c:strRef>
              <c:f>Dados!$A$97</c:f>
              <c:strCache>
                <c:ptCount val="1"/>
                <c:pt idx="0">
                  <c:v>9.4.1.2 Name, role, value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P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Dados!$B$100:$O$100</c:f>
              <c:numCache>
                <c:formatCode>0%</c:formatCode>
                <c:ptCount val="14"/>
                <c:pt idx="0">
                  <c:v>0.92666666666666664</c:v>
                </c:pt>
                <c:pt idx="1">
                  <c:v>0.96</c:v>
                </c:pt>
                <c:pt idx="2">
                  <c:v>0.97674418604651159</c:v>
                </c:pt>
                <c:pt idx="3">
                  <c:v>1</c:v>
                </c:pt>
                <c:pt idx="4">
                  <c:v>0.91891891891891897</c:v>
                </c:pt>
                <c:pt idx="5">
                  <c:v>0.65</c:v>
                </c:pt>
                <c:pt idx="6">
                  <c:v>0.9550561797752809</c:v>
                </c:pt>
                <c:pt idx="7">
                  <c:v>0.921875</c:v>
                </c:pt>
                <c:pt idx="8">
                  <c:v>0.95522388059701491</c:v>
                </c:pt>
                <c:pt idx="9">
                  <c:v>0.90909090909090906</c:v>
                </c:pt>
                <c:pt idx="10">
                  <c:v>0.90909090909090906</c:v>
                </c:pt>
                <c:pt idx="11">
                  <c:v>0.9285714285714286</c:v>
                </c:pt>
                <c:pt idx="12">
                  <c:v>1</c:v>
                </c:pt>
                <c:pt idx="13">
                  <c:v>0.88235294117647056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ADC6-C04E-A3A3-22ED3D56CC0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032380447"/>
        <c:axId val="1032382159"/>
      </c:barChart>
      <c:catAx>
        <c:axId val="10323804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PT"/>
          </a:p>
        </c:txPr>
        <c:crossAx val="1032382159"/>
        <c:crosses val="autoZero"/>
        <c:auto val="1"/>
        <c:lblAlgn val="ctr"/>
        <c:lblOffset val="100"/>
        <c:noMultiLvlLbl val="0"/>
      </c:catAx>
      <c:valAx>
        <c:axId val="1032382159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PT"/>
          </a:p>
        </c:txPr>
        <c:crossAx val="103238044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P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PT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</a:rPr>
              <a:t>Percentagem de sítios que violam</a:t>
            </a:r>
            <a:r>
              <a:rPr lang="en-GB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Dados!$A$13</c:f>
              <c:strCache>
                <c:ptCount val="1"/>
                <c:pt idx="0">
                  <c:v>9.1.1.1 Non-text content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P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Dados!$B$1:$O$1</c:f>
              <c:strCache>
                <c:ptCount val="14"/>
                <c:pt idx="0">
                  <c:v>Administração Central</c:v>
                </c:pt>
                <c:pt idx="1">
                  <c:v>Ensino Básico e Secundário</c:v>
                </c:pt>
                <c:pt idx="2">
                  <c:v>Ensino Superior</c:v>
                </c:pt>
                <c:pt idx="3">
                  <c:v>Hospitais</c:v>
                </c:pt>
                <c:pt idx="4">
                  <c:v>Juntas de freguesia</c:v>
                </c:pt>
                <c:pt idx="5">
                  <c:v>maisprocuradosAP</c:v>
                </c:pt>
                <c:pt idx="6">
                  <c:v>Municípios</c:v>
                </c:pt>
                <c:pt idx="7">
                  <c:v>Museus</c:v>
                </c:pt>
                <c:pt idx="8">
                  <c:v>Organizações Não Governamentais</c:v>
                </c:pt>
                <c:pt idx="9">
                  <c:v>Órgãos de soberania e entidades independentes</c:v>
                </c:pt>
                <c:pt idx="10">
                  <c:v>Portais e Serviços mais procurados</c:v>
                </c:pt>
                <c:pt idx="11">
                  <c:v>Região Autónoma da Madeira</c:v>
                </c:pt>
                <c:pt idx="12">
                  <c:v>Região Autónoma dos Açores</c:v>
                </c:pt>
                <c:pt idx="13">
                  <c:v>Setor Público Empresarial do Estado</c:v>
                </c:pt>
              </c:strCache>
            </c:strRef>
          </c:cat>
          <c:val>
            <c:numRef>
              <c:f>Dados!$B$16:$O$16</c:f>
              <c:numCache>
                <c:formatCode>0%</c:formatCode>
                <c:ptCount val="14"/>
                <c:pt idx="0">
                  <c:v>0.54666666666666663</c:v>
                </c:pt>
                <c:pt idx="1">
                  <c:v>0.64</c:v>
                </c:pt>
                <c:pt idx="2">
                  <c:v>0.76744186046511631</c:v>
                </c:pt>
                <c:pt idx="3">
                  <c:v>0.79166666666666663</c:v>
                </c:pt>
                <c:pt idx="4">
                  <c:v>0.7567567567567568</c:v>
                </c:pt>
                <c:pt idx="5">
                  <c:v>0.7</c:v>
                </c:pt>
                <c:pt idx="6">
                  <c:v>0.8202247191011236</c:v>
                </c:pt>
                <c:pt idx="7">
                  <c:v>0.78125</c:v>
                </c:pt>
                <c:pt idx="8">
                  <c:v>0.80597014925373134</c:v>
                </c:pt>
                <c:pt idx="9">
                  <c:v>0.90909090909090906</c:v>
                </c:pt>
                <c:pt idx="10">
                  <c:v>0.72727272727272729</c:v>
                </c:pt>
                <c:pt idx="11">
                  <c:v>0.9285714285714286</c:v>
                </c:pt>
                <c:pt idx="12">
                  <c:v>1</c:v>
                </c:pt>
                <c:pt idx="13">
                  <c:v>0.74509803921568629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4B-1C4C-9A40-D183565D01F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032380447"/>
        <c:axId val="1032382159"/>
      </c:barChart>
      <c:catAx>
        <c:axId val="10323804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PT"/>
          </a:p>
        </c:txPr>
        <c:crossAx val="1032382159"/>
        <c:crosses val="autoZero"/>
        <c:auto val="1"/>
        <c:lblAlgn val="ctr"/>
        <c:lblOffset val="100"/>
        <c:noMultiLvlLbl val="0"/>
      </c:catAx>
      <c:valAx>
        <c:axId val="1032382159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PT"/>
          </a:p>
        </c:txPr>
        <c:crossAx val="103238044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P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PT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</a:rPr>
              <a:t>Percentagem de sítios que violam</a:t>
            </a:r>
            <a:r>
              <a:rPr lang="en-GB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PT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Dados!$A$20</c:f>
              <c:strCache>
                <c:ptCount val="1"/>
                <c:pt idx="0">
                  <c:v>9.1.3.1 Info and relationships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P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Dados!$B$1:$O$1</c:f>
              <c:strCache>
                <c:ptCount val="14"/>
                <c:pt idx="0">
                  <c:v>Administração Central</c:v>
                </c:pt>
                <c:pt idx="1">
                  <c:v>Ensino Básico e Secundário</c:v>
                </c:pt>
                <c:pt idx="2">
                  <c:v>Ensino Superior</c:v>
                </c:pt>
                <c:pt idx="3">
                  <c:v>Hospitais</c:v>
                </c:pt>
                <c:pt idx="4">
                  <c:v>Juntas de freguesia</c:v>
                </c:pt>
                <c:pt idx="5">
                  <c:v>maisprocuradosAP</c:v>
                </c:pt>
                <c:pt idx="6">
                  <c:v>Municípios</c:v>
                </c:pt>
                <c:pt idx="7">
                  <c:v>Museus</c:v>
                </c:pt>
                <c:pt idx="8">
                  <c:v>Organizações Não Governamentais</c:v>
                </c:pt>
                <c:pt idx="9">
                  <c:v>Órgãos de soberania e entidades independentes</c:v>
                </c:pt>
                <c:pt idx="10">
                  <c:v>Portais e Serviços mais procurados</c:v>
                </c:pt>
                <c:pt idx="11">
                  <c:v>Região Autónoma da Madeira</c:v>
                </c:pt>
                <c:pt idx="12">
                  <c:v>Região Autónoma dos Açores</c:v>
                </c:pt>
                <c:pt idx="13">
                  <c:v>Setor Público Empresarial do Estado</c:v>
                </c:pt>
              </c:strCache>
            </c:strRef>
          </c:cat>
          <c:val>
            <c:numRef>
              <c:f>Dados!$B$23:$O$23</c:f>
              <c:numCache>
                <c:formatCode>0%</c:formatCode>
                <c:ptCount val="14"/>
                <c:pt idx="0">
                  <c:v>0.98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0.94594594594594594</c:v>
                </c:pt>
                <c:pt idx="5">
                  <c:v>0.9</c:v>
                </c:pt>
                <c:pt idx="6">
                  <c:v>0.9887640449438202</c:v>
                </c:pt>
                <c:pt idx="7">
                  <c:v>0.96875</c:v>
                </c:pt>
                <c:pt idx="8">
                  <c:v>0.94029850746268662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0.98039215686274506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29-0B4A-B20E-3881875FA1C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032380447"/>
        <c:axId val="1032382159"/>
      </c:barChart>
      <c:catAx>
        <c:axId val="10323804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PT"/>
          </a:p>
        </c:txPr>
        <c:crossAx val="1032382159"/>
        <c:crosses val="autoZero"/>
        <c:auto val="1"/>
        <c:lblAlgn val="ctr"/>
        <c:lblOffset val="100"/>
        <c:noMultiLvlLbl val="0"/>
      </c:catAx>
      <c:valAx>
        <c:axId val="1032382159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PT"/>
          </a:p>
        </c:txPr>
        <c:crossAx val="103238044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P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PT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</a:rPr>
              <a:t>Percentagem de sítios que violam</a:t>
            </a:r>
            <a:r>
              <a:rPr lang="en-GB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PT"/>
        </a:p>
      </c:txPr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Dados!$A$27</c:f>
              <c:strCache>
                <c:ptCount val="1"/>
                <c:pt idx="0">
                  <c:v>9.1.4.3 Contrast (minimum)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P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Dados!$B$1:$O$1</c:f>
              <c:strCache>
                <c:ptCount val="14"/>
                <c:pt idx="0">
                  <c:v>Administração Central</c:v>
                </c:pt>
                <c:pt idx="1">
                  <c:v>Ensino Básico e Secundário</c:v>
                </c:pt>
                <c:pt idx="2">
                  <c:v>Ensino Superior</c:v>
                </c:pt>
                <c:pt idx="3">
                  <c:v>Hospitais</c:v>
                </c:pt>
                <c:pt idx="4">
                  <c:v>Juntas de freguesia</c:v>
                </c:pt>
                <c:pt idx="5">
                  <c:v>maisprocuradosAP</c:v>
                </c:pt>
                <c:pt idx="6">
                  <c:v>Municípios</c:v>
                </c:pt>
                <c:pt idx="7">
                  <c:v>Museus</c:v>
                </c:pt>
                <c:pt idx="8">
                  <c:v>Organizações Não Governamentais</c:v>
                </c:pt>
                <c:pt idx="9">
                  <c:v>Órgãos de soberania e entidades independentes</c:v>
                </c:pt>
                <c:pt idx="10">
                  <c:v>Portais e Serviços mais procurados</c:v>
                </c:pt>
                <c:pt idx="11">
                  <c:v>Região Autónoma da Madeira</c:v>
                </c:pt>
                <c:pt idx="12">
                  <c:v>Região Autónoma dos Açores</c:v>
                </c:pt>
                <c:pt idx="13">
                  <c:v>Setor Público Empresarial do Estado</c:v>
                </c:pt>
              </c:strCache>
            </c:strRef>
          </c:cat>
          <c:val>
            <c:numRef>
              <c:f>Dados!$B$30:$O$30</c:f>
              <c:numCache>
                <c:formatCode>0%</c:formatCode>
                <c:ptCount val="14"/>
                <c:pt idx="0">
                  <c:v>0.67333333333333334</c:v>
                </c:pt>
                <c:pt idx="1">
                  <c:v>0.96</c:v>
                </c:pt>
                <c:pt idx="2">
                  <c:v>0.96511627906976749</c:v>
                </c:pt>
                <c:pt idx="3">
                  <c:v>0.95833333333333337</c:v>
                </c:pt>
                <c:pt idx="4">
                  <c:v>0.86486486486486491</c:v>
                </c:pt>
                <c:pt idx="5">
                  <c:v>0.9</c:v>
                </c:pt>
                <c:pt idx="6">
                  <c:v>0.9887640449438202</c:v>
                </c:pt>
                <c:pt idx="7">
                  <c:v>0.921875</c:v>
                </c:pt>
                <c:pt idx="8">
                  <c:v>0.97014925373134331</c:v>
                </c:pt>
                <c:pt idx="9">
                  <c:v>0.90909090909090906</c:v>
                </c:pt>
                <c:pt idx="10">
                  <c:v>1</c:v>
                </c:pt>
                <c:pt idx="11">
                  <c:v>0.9285714285714286</c:v>
                </c:pt>
                <c:pt idx="12">
                  <c:v>1</c:v>
                </c:pt>
                <c:pt idx="13">
                  <c:v>0.86274509803921573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50-3C42-ABB2-72153DFBDB2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032380447"/>
        <c:axId val="1032382159"/>
      </c:barChart>
      <c:catAx>
        <c:axId val="10323804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PT"/>
          </a:p>
        </c:txPr>
        <c:crossAx val="1032382159"/>
        <c:crosses val="autoZero"/>
        <c:auto val="1"/>
        <c:lblAlgn val="ctr"/>
        <c:lblOffset val="100"/>
        <c:noMultiLvlLbl val="0"/>
      </c:catAx>
      <c:valAx>
        <c:axId val="1032382159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PT"/>
          </a:p>
        </c:txPr>
        <c:crossAx val="103238044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P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PT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</a:rPr>
              <a:t>Percentagem de sítios que violam</a:t>
            </a:r>
            <a:r>
              <a:rPr lang="en-GB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PT"/>
        </a:p>
      </c:txPr>
    </c:title>
    <c:autoTitleDeleted val="0"/>
    <c:plotArea>
      <c:layout/>
      <c:barChart>
        <c:barDir val="col"/>
        <c:grouping val="clustered"/>
        <c:varyColors val="0"/>
        <c:ser>
          <c:idx val="3"/>
          <c:order val="0"/>
          <c:tx>
            <c:strRef>
              <c:f>Dados!$A$34</c:f>
              <c:strCache>
                <c:ptCount val="1"/>
                <c:pt idx="0">
                  <c:v>9.2.1.1 Keyboard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P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Dados!$B$1:$O$1</c:f>
              <c:strCache>
                <c:ptCount val="14"/>
                <c:pt idx="0">
                  <c:v>Administração Central</c:v>
                </c:pt>
                <c:pt idx="1">
                  <c:v>Ensino Básico e Secundário</c:v>
                </c:pt>
                <c:pt idx="2">
                  <c:v>Ensino Superior</c:v>
                </c:pt>
                <c:pt idx="3">
                  <c:v>Hospitais</c:v>
                </c:pt>
                <c:pt idx="4">
                  <c:v>Juntas de freguesia</c:v>
                </c:pt>
                <c:pt idx="5">
                  <c:v>maisprocuradosAP</c:v>
                </c:pt>
                <c:pt idx="6">
                  <c:v>Municípios</c:v>
                </c:pt>
                <c:pt idx="7">
                  <c:v>Museus</c:v>
                </c:pt>
                <c:pt idx="8">
                  <c:v>Organizações Não Governamentais</c:v>
                </c:pt>
                <c:pt idx="9">
                  <c:v>Órgãos de soberania e entidades independentes</c:v>
                </c:pt>
                <c:pt idx="10">
                  <c:v>Portais e Serviços mais procurados</c:v>
                </c:pt>
                <c:pt idx="11">
                  <c:v>Região Autónoma da Madeira</c:v>
                </c:pt>
                <c:pt idx="12">
                  <c:v>Região Autónoma dos Açores</c:v>
                </c:pt>
                <c:pt idx="13">
                  <c:v>Setor Público Empresarial do Estado</c:v>
                </c:pt>
              </c:strCache>
            </c:strRef>
          </c:cat>
          <c:val>
            <c:numRef>
              <c:f>Dados!$B$37:$O$37</c:f>
              <c:numCache>
                <c:formatCode>0%</c:formatCode>
                <c:ptCount val="14"/>
                <c:pt idx="0">
                  <c:v>0.26666666666666666</c:v>
                </c:pt>
                <c:pt idx="1">
                  <c:v>0.36</c:v>
                </c:pt>
                <c:pt idx="2">
                  <c:v>0.34883720930232559</c:v>
                </c:pt>
                <c:pt idx="3">
                  <c:v>0.375</c:v>
                </c:pt>
                <c:pt idx="4">
                  <c:v>0.45945945945945948</c:v>
                </c:pt>
                <c:pt idx="5">
                  <c:v>0.6</c:v>
                </c:pt>
                <c:pt idx="6">
                  <c:v>0.5168539325842697</c:v>
                </c:pt>
                <c:pt idx="7">
                  <c:v>0.390625</c:v>
                </c:pt>
                <c:pt idx="8">
                  <c:v>0.43283582089552236</c:v>
                </c:pt>
                <c:pt idx="9">
                  <c:v>0.63636363636363635</c:v>
                </c:pt>
                <c:pt idx="10">
                  <c:v>0.81818181818181823</c:v>
                </c:pt>
                <c:pt idx="11">
                  <c:v>0.6428571428571429</c:v>
                </c:pt>
                <c:pt idx="12">
                  <c:v>0.625</c:v>
                </c:pt>
                <c:pt idx="13">
                  <c:v>0.50980392156862742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BA-3447-B208-016B03505C3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032380447"/>
        <c:axId val="1032382159"/>
      </c:barChart>
      <c:catAx>
        <c:axId val="10323804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PT"/>
          </a:p>
        </c:txPr>
        <c:crossAx val="1032382159"/>
        <c:crosses val="autoZero"/>
        <c:auto val="1"/>
        <c:lblAlgn val="ctr"/>
        <c:lblOffset val="100"/>
        <c:noMultiLvlLbl val="0"/>
      </c:catAx>
      <c:valAx>
        <c:axId val="1032382159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PT"/>
          </a:p>
        </c:txPr>
        <c:crossAx val="103238044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P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PT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</a:rPr>
              <a:t>Percentagem de sítios que violam</a:t>
            </a:r>
            <a:r>
              <a:rPr lang="en-GB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PT"/>
        </a:p>
      </c:txPr>
    </c:title>
    <c:autoTitleDeleted val="0"/>
    <c:plotArea>
      <c:layout/>
      <c:barChart>
        <c:barDir val="col"/>
        <c:grouping val="clustered"/>
        <c:varyColors val="0"/>
        <c:ser>
          <c:idx val="4"/>
          <c:order val="0"/>
          <c:tx>
            <c:strRef>
              <c:f>Dados!$A$41</c:f>
              <c:strCache>
                <c:ptCount val="1"/>
                <c:pt idx="0">
                  <c:v>9.2.4.1 Bypass blocks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P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Dados!$B$1:$O$1</c:f>
              <c:strCache>
                <c:ptCount val="14"/>
                <c:pt idx="0">
                  <c:v>Administração Central</c:v>
                </c:pt>
                <c:pt idx="1">
                  <c:v>Ensino Básico e Secundário</c:v>
                </c:pt>
                <c:pt idx="2">
                  <c:v>Ensino Superior</c:v>
                </c:pt>
                <c:pt idx="3">
                  <c:v>Hospitais</c:v>
                </c:pt>
                <c:pt idx="4">
                  <c:v>Juntas de freguesia</c:v>
                </c:pt>
                <c:pt idx="5">
                  <c:v>maisprocuradosAP</c:v>
                </c:pt>
                <c:pt idx="6">
                  <c:v>Municípios</c:v>
                </c:pt>
                <c:pt idx="7">
                  <c:v>Museus</c:v>
                </c:pt>
                <c:pt idx="8">
                  <c:v>Organizações Não Governamentais</c:v>
                </c:pt>
                <c:pt idx="9">
                  <c:v>Órgãos de soberania e entidades independentes</c:v>
                </c:pt>
                <c:pt idx="10">
                  <c:v>Portais e Serviços mais procurados</c:v>
                </c:pt>
                <c:pt idx="11">
                  <c:v>Região Autónoma da Madeira</c:v>
                </c:pt>
                <c:pt idx="12">
                  <c:v>Região Autónoma dos Açores</c:v>
                </c:pt>
                <c:pt idx="13">
                  <c:v>Setor Público Empresarial do Estado</c:v>
                </c:pt>
              </c:strCache>
            </c:strRef>
          </c:cat>
          <c:val>
            <c:numRef>
              <c:f>Dados!$B$44:$O$44</c:f>
              <c:numCache>
                <c:formatCode>0%</c:formatCode>
                <c:ptCount val="14"/>
                <c:pt idx="0">
                  <c:v>0.89333333333333331</c:v>
                </c:pt>
                <c:pt idx="1">
                  <c:v>1</c:v>
                </c:pt>
                <c:pt idx="2">
                  <c:v>0.90697674418604646</c:v>
                </c:pt>
                <c:pt idx="3">
                  <c:v>1</c:v>
                </c:pt>
                <c:pt idx="4">
                  <c:v>0.91891891891891897</c:v>
                </c:pt>
                <c:pt idx="5">
                  <c:v>0.75</c:v>
                </c:pt>
                <c:pt idx="6">
                  <c:v>0.9101123595505618</c:v>
                </c:pt>
                <c:pt idx="7">
                  <c:v>0.859375</c:v>
                </c:pt>
                <c:pt idx="8">
                  <c:v>0.97014925373134331</c:v>
                </c:pt>
                <c:pt idx="9">
                  <c:v>1</c:v>
                </c:pt>
                <c:pt idx="10">
                  <c:v>0.81818181818181823</c:v>
                </c:pt>
                <c:pt idx="11">
                  <c:v>1</c:v>
                </c:pt>
                <c:pt idx="12">
                  <c:v>1</c:v>
                </c:pt>
                <c:pt idx="13">
                  <c:v>0.90196078431372551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22-DA45-A1DC-414FB9BE4BB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032380447"/>
        <c:axId val="1032382159"/>
      </c:barChart>
      <c:catAx>
        <c:axId val="10323804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PT"/>
          </a:p>
        </c:txPr>
        <c:crossAx val="1032382159"/>
        <c:crosses val="autoZero"/>
        <c:auto val="1"/>
        <c:lblAlgn val="ctr"/>
        <c:lblOffset val="100"/>
        <c:noMultiLvlLbl val="0"/>
      </c:catAx>
      <c:valAx>
        <c:axId val="1032382159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PT"/>
          </a:p>
        </c:txPr>
        <c:crossAx val="103238044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P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PT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</a:rPr>
              <a:t>Percentagem de sítios que violam</a:t>
            </a:r>
            <a:r>
              <a:rPr lang="en-GB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PT"/>
        </a:p>
      </c:txPr>
    </c:title>
    <c:autoTitleDeleted val="0"/>
    <c:plotArea>
      <c:layout/>
      <c:barChart>
        <c:barDir val="col"/>
        <c:grouping val="clustered"/>
        <c:varyColors val="0"/>
        <c:ser>
          <c:idx val="5"/>
          <c:order val="0"/>
          <c:tx>
            <c:strRef>
              <c:f>Dados!$A$48</c:f>
              <c:strCache>
                <c:ptCount val="1"/>
                <c:pt idx="0">
                  <c:v>9.2.4.2 Page titled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P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Dados!$B$1:$O$1</c:f>
              <c:strCache>
                <c:ptCount val="14"/>
                <c:pt idx="0">
                  <c:v>Administração Central</c:v>
                </c:pt>
                <c:pt idx="1">
                  <c:v>Ensino Básico e Secundário</c:v>
                </c:pt>
                <c:pt idx="2">
                  <c:v>Ensino Superior</c:v>
                </c:pt>
                <c:pt idx="3">
                  <c:v>Hospitais</c:v>
                </c:pt>
                <c:pt idx="4">
                  <c:v>Juntas de freguesia</c:v>
                </c:pt>
                <c:pt idx="5">
                  <c:v>maisprocuradosAP</c:v>
                </c:pt>
                <c:pt idx="6">
                  <c:v>Municípios</c:v>
                </c:pt>
                <c:pt idx="7">
                  <c:v>Museus</c:v>
                </c:pt>
                <c:pt idx="8">
                  <c:v>Organizações Não Governamentais</c:v>
                </c:pt>
                <c:pt idx="9">
                  <c:v>Órgãos de soberania e entidades independentes</c:v>
                </c:pt>
                <c:pt idx="10">
                  <c:v>Portais e Serviços mais procurados</c:v>
                </c:pt>
                <c:pt idx="11">
                  <c:v>Região Autónoma da Madeira</c:v>
                </c:pt>
                <c:pt idx="12">
                  <c:v>Região Autónoma dos Açores</c:v>
                </c:pt>
                <c:pt idx="13">
                  <c:v>Setor Público Empresarial do Estado</c:v>
                </c:pt>
              </c:strCache>
            </c:strRef>
          </c:cat>
          <c:val>
            <c:numRef>
              <c:f>Dados!$B$51:$O$51</c:f>
              <c:numCache>
                <c:formatCode>0%</c:formatCode>
                <c:ptCount val="14"/>
                <c:pt idx="0">
                  <c:v>0.08</c:v>
                </c:pt>
                <c:pt idx="1">
                  <c:v>0.04</c:v>
                </c:pt>
                <c:pt idx="2">
                  <c:v>0.15116279069767441</c:v>
                </c:pt>
                <c:pt idx="3">
                  <c:v>4.1666666666666664E-2</c:v>
                </c:pt>
                <c:pt idx="4">
                  <c:v>0</c:v>
                </c:pt>
                <c:pt idx="5">
                  <c:v>0.2</c:v>
                </c:pt>
                <c:pt idx="6">
                  <c:v>8.98876404494382E-2</c:v>
                </c:pt>
                <c:pt idx="7">
                  <c:v>6.25E-2</c:v>
                </c:pt>
                <c:pt idx="8">
                  <c:v>2.9850746268656716E-2</c:v>
                </c:pt>
                <c:pt idx="9">
                  <c:v>0.27272727272727271</c:v>
                </c:pt>
                <c:pt idx="10">
                  <c:v>0.27272727272727271</c:v>
                </c:pt>
                <c:pt idx="11">
                  <c:v>7.1428571428571425E-2</c:v>
                </c:pt>
                <c:pt idx="12">
                  <c:v>0.125</c:v>
                </c:pt>
                <c:pt idx="13">
                  <c:v>7.8431372549019607E-2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6D-CA43-8AFF-9D2EEE7470A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032380447"/>
        <c:axId val="1032382159"/>
      </c:barChart>
      <c:catAx>
        <c:axId val="10323804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PT"/>
          </a:p>
        </c:txPr>
        <c:crossAx val="1032382159"/>
        <c:crosses val="autoZero"/>
        <c:auto val="1"/>
        <c:lblAlgn val="ctr"/>
        <c:lblOffset val="100"/>
        <c:noMultiLvlLbl val="0"/>
      </c:catAx>
      <c:valAx>
        <c:axId val="1032382159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PT"/>
          </a:p>
        </c:txPr>
        <c:crossAx val="103238044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P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PT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</a:rPr>
              <a:t>Percentagem de sítios que violam</a:t>
            </a:r>
            <a:r>
              <a:rPr lang="en-GB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PT"/>
        </a:p>
      </c:txPr>
    </c:title>
    <c:autoTitleDeleted val="0"/>
    <c:plotArea>
      <c:layout/>
      <c:barChart>
        <c:barDir val="col"/>
        <c:grouping val="clustered"/>
        <c:varyColors val="0"/>
        <c:ser>
          <c:idx val="6"/>
          <c:order val="0"/>
          <c:tx>
            <c:strRef>
              <c:f>Dados!$A$55</c:f>
              <c:strCache>
                <c:ptCount val="1"/>
                <c:pt idx="0">
                  <c:v>9.2.4.4 Link purpose (in context)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P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Dados!$B$1:$O$1</c:f>
              <c:strCache>
                <c:ptCount val="14"/>
                <c:pt idx="0">
                  <c:v>Administração Central</c:v>
                </c:pt>
                <c:pt idx="1">
                  <c:v>Ensino Básico e Secundário</c:v>
                </c:pt>
                <c:pt idx="2">
                  <c:v>Ensino Superior</c:v>
                </c:pt>
                <c:pt idx="3">
                  <c:v>Hospitais</c:v>
                </c:pt>
                <c:pt idx="4">
                  <c:v>Juntas de freguesia</c:v>
                </c:pt>
                <c:pt idx="5">
                  <c:v>maisprocuradosAP</c:v>
                </c:pt>
                <c:pt idx="6">
                  <c:v>Municípios</c:v>
                </c:pt>
                <c:pt idx="7">
                  <c:v>Museus</c:v>
                </c:pt>
                <c:pt idx="8">
                  <c:v>Organizações Não Governamentais</c:v>
                </c:pt>
                <c:pt idx="9">
                  <c:v>Órgãos de soberania e entidades independentes</c:v>
                </c:pt>
                <c:pt idx="10">
                  <c:v>Portais e Serviços mais procurados</c:v>
                </c:pt>
                <c:pt idx="11">
                  <c:v>Região Autónoma da Madeira</c:v>
                </c:pt>
                <c:pt idx="12">
                  <c:v>Região Autónoma dos Açores</c:v>
                </c:pt>
                <c:pt idx="13">
                  <c:v>Setor Público Empresarial do Estado</c:v>
                </c:pt>
              </c:strCache>
            </c:strRef>
          </c:cat>
          <c:val>
            <c:numRef>
              <c:f>Dados!$B$58:$O$58</c:f>
              <c:numCache>
                <c:formatCode>0%</c:formatCode>
                <c:ptCount val="14"/>
                <c:pt idx="0">
                  <c:v>0.88</c:v>
                </c:pt>
                <c:pt idx="1">
                  <c:v>0.96</c:v>
                </c:pt>
                <c:pt idx="2">
                  <c:v>0.97674418604651159</c:v>
                </c:pt>
                <c:pt idx="3">
                  <c:v>0.91666666666666663</c:v>
                </c:pt>
                <c:pt idx="4">
                  <c:v>0.91891891891891897</c:v>
                </c:pt>
                <c:pt idx="5">
                  <c:v>0.75</c:v>
                </c:pt>
                <c:pt idx="6">
                  <c:v>0.97752808988764039</c:v>
                </c:pt>
                <c:pt idx="7">
                  <c:v>0.890625</c:v>
                </c:pt>
                <c:pt idx="8">
                  <c:v>0.92537313432835822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0.875</c:v>
                </c:pt>
                <c:pt idx="13">
                  <c:v>0.78431372549019607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C5-D145-A8DD-B8170C72686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032380447"/>
        <c:axId val="1032382159"/>
      </c:barChart>
      <c:catAx>
        <c:axId val="10323804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PT"/>
          </a:p>
        </c:txPr>
        <c:crossAx val="1032382159"/>
        <c:crosses val="autoZero"/>
        <c:auto val="1"/>
        <c:lblAlgn val="ctr"/>
        <c:lblOffset val="100"/>
        <c:noMultiLvlLbl val="0"/>
      </c:catAx>
      <c:valAx>
        <c:axId val="1032382159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PT"/>
          </a:p>
        </c:txPr>
        <c:crossAx val="103238044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P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PT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</a:rPr>
              <a:t>Percentagem de sítios que violam</a:t>
            </a:r>
            <a:r>
              <a:rPr lang="en-GB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PT"/>
        </a:p>
      </c:txPr>
    </c:title>
    <c:autoTitleDeleted val="0"/>
    <c:plotArea>
      <c:layout/>
      <c:barChart>
        <c:barDir val="col"/>
        <c:grouping val="clustered"/>
        <c:varyColors val="0"/>
        <c:ser>
          <c:idx val="7"/>
          <c:order val="0"/>
          <c:tx>
            <c:strRef>
              <c:f>Dados!$A$62</c:f>
              <c:strCache>
                <c:ptCount val="1"/>
                <c:pt idx="0">
                  <c:v>9.2.4.5 Multiple ways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P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Dados!$B$1:$O$1</c:f>
              <c:strCache>
                <c:ptCount val="14"/>
                <c:pt idx="0">
                  <c:v>Administração Central</c:v>
                </c:pt>
                <c:pt idx="1">
                  <c:v>Ensino Básico e Secundário</c:v>
                </c:pt>
                <c:pt idx="2">
                  <c:v>Ensino Superior</c:v>
                </c:pt>
                <c:pt idx="3">
                  <c:v>Hospitais</c:v>
                </c:pt>
                <c:pt idx="4">
                  <c:v>Juntas de freguesia</c:v>
                </c:pt>
                <c:pt idx="5">
                  <c:v>maisprocuradosAP</c:v>
                </c:pt>
                <c:pt idx="6">
                  <c:v>Municípios</c:v>
                </c:pt>
                <c:pt idx="7">
                  <c:v>Museus</c:v>
                </c:pt>
                <c:pt idx="8">
                  <c:v>Organizações Não Governamentais</c:v>
                </c:pt>
                <c:pt idx="9">
                  <c:v>Órgãos de soberania e entidades independentes</c:v>
                </c:pt>
                <c:pt idx="10">
                  <c:v>Portais e Serviços mais procurados</c:v>
                </c:pt>
                <c:pt idx="11">
                  <c:v>Região Autónoma da Madeira</c:v>
                </c:pt>
                <c:pt idx="12">
                  <c:v>Região Autónoma dos Açores</c:v>
                </c:pt>
                <c:pt idx="13">
                  <c:v>Setor Público Empresarial do Estado</c:v>
                </c:pt>
              </c:strCache>
            </c:strRef>
          </c:cat>
          <c:val>
            <c:numRef>
              <c:f>Dados!$B$65:$O$65</c:f>
              <c:numCache>
                <c:formatCode>0%</c:formatCode>
                <c:ptCount val="14"/>
                <c:pt idx="0">
                  <c:v>0.12666666666666668</c:v>
                </c:pt>
                <c:pt idx="1">
                  <c:v>0.2</c:v>
                </c:pt>
                <c:pt idx="2">
                  <c:v>0.1744186046511628</c:v>
                </c:pt>
                <c:pt idx="3">
                  <c:v>8.3333333333333329E-2</c:v>
                </c:pt>
                <c:pt idx="4">
                  <c:v>0.10810810810810811</c:v>
                </c:pt>
                <c:pt idx="5">
                  <c:v>0.1</c:v>
                </c:pt>
                <c:pt idx="6">
                  <c:v>0.14606741573033707</c:v>
                </c:pt>
                <c:pt idx="7">
                  <c:v>0.203125</c:v>
                </c:pt>
                <c:pt idx="8">
                  <c:v>7.4626865671641784E-2</c:v>
                </c:pt>
                <c:pt idx="9">
                  <c:v>0.18181818181818182</c:v>
                </c:pt>
                <c:pt idx="10">
                  <c:v>0.18181818181818182</c:v>
                </c:pt>
                <c:pt idx="11">
                  <c:v>0.21428571428571427</c:v>
                </c:pt>
                <c:pt idx="12">
                  <c:v>0.25</c:v>
                </c:pt>
                <c:pt idx="13">
                  <c:v>0.13725490196078433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14-514F-A077-6ED5A59431E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032380447"/>
        <c:axId val="1032382159"/>
      </c:barChart>
      <c:catAx>
        <c:axId val="10323804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PT"/>
          </a:p>
        </c:txPr>
        <c:crossAx val="1032382159"/>
        <c:crosses val="autoZero"/>
        <c:auto val="1"/>
        <c:lblAlgn val="ctr"/>
        <c:lblOffset val="100"/>
        <c:noMultiLvlLbl val="0"/>
      </c:catAx>
      <c:valAx>
        <c:axId val="1032382159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PT"/>
          </a:p>
        </c:txPr>
        <c:crossAx val="103238044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P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PT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</a:rPr>
              <a:t>Percentagem de sítios que violam</a:t>
            </a:r>
            <a:r>
              <a:rPr lang="en-GB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PT"/>
        </a:p>
      </c:txPr>
    </c:title>
    <c:autoTitleDeleted val="0"/>
    <c:plotArea>
      <c:layout/>
      <c:barChart>
        <c:barDir val="col"/>
        <c:grouping val="clustered"/>
        <c:varyColors val="0"/>
        <c:ser>
          <c:idx val="8"/>
          <c:order val="0"/>
          <c:tx>
            <c:strRef>
              <c:f>Dados!$A$69</c:f>
              <c:strCache>
                <c:ptCount val="1"/>
                <c:pt idx="0">
                  <c:v>9.2.5.3 Label in name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P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Dados!$B$1:$O$1</c:f>
              <c:strCache>
                <c:ptCount val="14"/>
                <c:pt idx="0">
                  <c:v>Administração Central</c:v>
                </c:pt>
                <c:pt idx="1">
                  <c:v>Ensino Básico e Secundário</c:v>
                </c:pt>
                <c:pt idx="2">
                  <c:v>Ensino Superior</c:v>
                </c:pt>
                <c:pt idx="3">
                  <c:v>Hospitais</c:v>
                </c:pt>
                <c:pt idx="4">
                  <c:v>Juntas de freguesia</c:v>
                </c:pt>
                <c:pt idx="5">
                  <c:v>maisprocuradosAP</c:v>
                </c:pt>
                <c:pt idx="6">
                  <c:v>Municípios</c:v>
                </c:pt>
                <c:pt idx="7">
                  <c:v>Museus</c:v>
                </c:pt>
                <c:pt idx="8">
                  <c:v>Organizações Não Governamentais</c:v>
                </c:pt>
                <c:pt idx="9">
                  <c:v>Órgãos de soberania e entidades independentes</c:v>
                </c:pt>
                <c:pt idx="10">
                  <c:v>Portais e Serviços mais procurados</c:v>
                </c:pt>
                <c:pt idx="11">
                  <c:v>Região Autónoma da Madeira</c:v>
                </c:pt>
                <c:pt idx="12">
                  <c:v>Região Autónoma dos Açores</c:v>
                </c:pt>
                <c:pt idx="13">
                  <c:v>Setor Público Empresarial do Estado</c:v>
                </c:pt>
              </c:strCache>
            </c:strRef>
          </c:cat>
          <c:val>
            <c:numRef>
              <c:f>Dados!$B$72:$O$72</c:f>
              <c:numCache>
                <c:formatCode>0%</c:formatCode>
                <c:ptCount val="14"/>
                <c:pt idx="0">
                  <c:v>0.39333333333333331</c:v>
                </c:pt>
                <c:pt idx="1">
                  <c:v>0.08</c:v>
                </c:pt>
                <c:pt idx="2">
                  <c:v>0.1744186046511628</c:v>
                </c:pt>
                <c:pt idx="3">
                  <c:v>0.125</c:v>
                </c:pt>
                <c:pt idx="4">
                  <c:v>0.27027027027027029</c:v>
                </c:pt>
                <c:pt idx="5">
                  <c:v>0.35</c:v>
                </c:pt>
                <c:pt idx="6">
                  <c:v>0.23595505617977527</c:v>
                </c:pt>
                <c:pt idx="7">
                  <c:v>0.125</c:v>
                </c:pt>
                <c:pt idx="8">
                  <c:v>0.20895522388059701</c:v>
                </c:pt>
                <c:pt idx="9">
                  <c:v>0.45454545454545453</c:v>
                </c:pt>
                <c:pt idx="10">
                  <c:v>9.0909090909090912E-2</c:v>
                </c:pt>
                <c:pt idx="11">
                  <c:v>0.21428571428571427</c:v>
                </c:pt>
                <c:pt idx="12">
                  <c:v>0.5</c:v>
                </c:pt>
                <c:pt idx="13">
                  <c:v>0.37254901960784315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BE-B24F-9BC5-31EBAA7A356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032380447"/>
        <c:axId val="1032382159"/>
      </c:barChart>
      <c:catAx>
        <c:axId val="10323804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PT"/>
          </a:p>
        </c:txPr>
        <c:crossAx val="1032382159"/>
        <c:crosses val="autoZero"/>
        <c:auto val="1"/>
        <c:lblAlgn val="ctr"/>
        <c:lblOffset val="100"/>
        <c:noMultiLvlLbl val="0"/>
      </c:catAx>
      <c:valAx>
        <c:axId val="1032382159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PT"/>
          </a:p>
        </c:txPr>
        <c:crossAx val="103238044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P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P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1400" b="0" i="0" u="none" strike="noStrike" baseline="0">
                <a:effectLst/>
              </a:rPr>
              <a:t>Percentagem de sítios que violam</a:t>
            </a:r>
            <a:r>
              <a:rPr lang="en-GB" sz="1400" b="0" i="0" u="none" strike="noStrike" baseline="0"/>
              <a:t> </a:t>
            </a:r>
            <a:endParaRPr lang="en-GB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Dados!$A$13</c:f>
              <c:strCache>
                <c:ptCount val="1"/>
                <c:pt idx="0">
                  <c:v>9.1.1.1 Non-text content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P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Dados!$P$16</c:f>
              <c:numCache>
                <c:formatCode>0%</c:formatCode>
                <c:ptCount val="1"/>
                <c:pt idx="0">
                  <c:v>0.72907153729071539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86EA-FE49-ABEC-59F66C8EF644}"/>
            </c:ext>
          </c:extLst>
        </c:ser>
        <c:ser>
          <c:idx val="3"/>
          <c:order val="1"/>
          <c:tx>
            <c:strRef>
              <c:f>Dados!$A$20</c:f>
              <c:strCache>
                <c:ptCount val="1"/>
                <c:pt idx="0">
                  <c:v>9.1.3.1 Info and relationships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P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Dados!$P$23</c:f>
              <c:numCache>
                <c:formatCode>0%</c:formatCode>
                <c:ptCount val="1"/>
                <c:pt idx="0">
                  <c:v>0.97716894977168944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86EA-FE49-ABEC-59F66C8EF644}"/>
            </c:ext>
          </c:extLst>
        </c:ser>
        <c:ser>
          <c:idx val="5"/>
          <c:order val="2"/>
          <c:tx>
            <c:strRef>
              <c:f>Dados!$A$27</c:f>
              <c:strCache>
                <c:ptCount val="1"/>
                <c:pt idx="0">
                  <c:v>9.1.4.3 Contrast (minimum)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P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Dados!$P$30</c:f>
              <c:numCache>
                <c:formatCode>0%</c:formatCode>
                <c:ptCount val="1"/>
                <c:pt idx="0">
                  <c:v>0.88127853881278539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86EA-FE49-ABEC-59F66C8EF644}"/>
            </c:ext>
          </c:extLst>
        </c:ser>
        <c:ser>
          <c:idx val="7"/>
          <c:order val="3"/>
          <c:tx>
            <c:strRef>
              <c:f>Dados!$A$34</c:f>
              <c:strCache>
                <c:ptCount val="1"/>
                <c:pt idx="0">
                  <c:v>9.2.1.1 Keyboard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P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Dados!$P$37</c:f>
              <c:numCache>
                <c:formatCode>0%</c:formatCode>
                <c:ptCount val="1"/>
                <c:pt idx="0">
                  <c:v>0.41552511415525112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86EA-FE49-ABEC-59F66C8EF644}"/>
            </c:ext>
          </c:extLst>
        </c:ser>
        <c:ser>
          <c:idx val="9"/>
          <c:order val="4"/>
          <c:tx>
            <c:strRef>
              <c:f>Dados!$A$41</c:f>
              <c:strCache>
                <c:ptCount val="1"/>
                <c:pt idx="0">
                  <c:v>9.2.4.1 Bypass blocks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P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Dados!$P$44</c:f>
              <c:numCache>
                <c:formatCode>0%</c:formatCode>
                <c:ptCount val="1"/>
                <c:pt idx="0">
                  <c:v>0.9117199391171994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86EA-FE49-ABEC-59F66C8EF644}"/>
            </c:ext>
          </c:extLst>
        </c:ser>
        <c:ser>
          <c:idx val="11"/>
          <c:order val="5"/>
          <c:tx>
            <c:strRef>
              <c:f>Dados!$A$48</c:f>
              <c:strCache>
                <c:ptCount val="1"/>
                <c:pt idx="0">
                  <c:v>9.2.4.2 Page titled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P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Dados!$P$51</c:f>
              <c:numCache>
                <c:formatCode>0%</c:formatCode>
                <c:ptCount val="1"/>
                <c:pt idx="0">
                  <c:v>8.6757990867579904E-2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86EA-FE49-ABEC-59F66C8EF644}"/>
            </c:ext>
          </c:extLst>
        </c:ser>
        <c:ser>
          <c:idx val="13"/>
          <c:order val="6"/>
          <c:tx>
            <c:strRef>
              <c:f>Dados!$A$55</c:f>
              <c:strCache>
                <c:ptCount val="1"/>
                <c:pt idx="0">
                  <c:v>9.2.4.4 Link purpose (in context)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P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Dados!$P$58</c:f>
              <c:numCache>
                <c:formatCode>0%</c:formatCode>
                <c:ptCount val="1"/>
                <c:pt idx="0">
                  <c:v>0.91324200913242004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86EA-FE49-ABEC-59F66C8EF644}"/>
            </c:ext>
          </c:extLst>
        </c:ser>
        <c:ser>
          <c:idx val="15"/>
          <c:order val="7"/>
          <c:tx>
            <c:strRef>
              <c:f>Dados!$A$62</c:f>
              <c:strCache>
                <c:ptCount val="1"/>
                <c:pt idx="0">
                  <c:v>9.2.4.5 Multiple ways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P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Dados!$P$65</c:f>
              <c:numCache>
                <c:formatCode>0%</c:formatCode>
                <c:ptCount val="1"/>
                <c:pt idx="0">
                  <c:v>0.14307458143074581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86EA-FE49-ABEC-59F66C8EF644}"/>
            </c:ext>
          </c:extLst>
        </c:ser>
        <c:ser>
          <c:idx val="17"/>
          <c:order val="8"/>
          <c:tx>
            <c:strRef>
              <c:f>Dados!$A$69</c:f>
              <c:strCache>
                <c:ptCount val="1"/>
                <c:pt idx="0">
                  <c:v>9.2.5.3 Label in name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P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Dados!$P$72</c:f>
              <c:numCache>
                <c:formatCode>0%</c:formatCode>
                <c:ptCount val="1"/>
                <c:pt idx="0">
                  <c:v>0.26027397260273971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86EA-FE49-ABEC-59F66C8EF644}"/>
            </c:ext>
          </c:extLst>
        </c:ser>
        <c:ser>
          <c:idx val="19"/>
          <c:order val="9"/>
          <c:tx>
            <c:strRef>
              <c:f>Dados!$A$76</c:f>
              <c:strCache>
                <c:ptCount val="1"/>
                <c:pt idx="0">
                  <c:v>9.3.1.1 Language of page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P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Dados!$P$79</c:f>
              <c:numCache>
                <c:formatCode>0%</c:formatCode>
                <c:ptCount val="1"/>
                <c:pt idx="0">
                  <c:v>0.23287671232876711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0-86EA-FE49-ABEC-59F66C8EF644}"/>
            </c:ext>
          </c:extLst>
        </c:ser>
        <c:ser>
          <c:idx val="21"/>
          <c:order val="10"/>
          <c:tx>
            <c:strRef>
              <c:f>Dados!$A$83</c:f>
              <c:strCache>
                <c:ptCount val="1"/>
                <c:pt idx="0">
                  <c:v>9.3.2.2 On input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P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Dados!$P$86</c:f>
              <c:numCache>
                <c:formatCode>0%</c:formatCode>
                <c:ptCount val="1"/>
                <c:pt idx="0">
                  <c:v>0.36073059360730592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2-86EA-FE49-ABEC-59F66C8EF644}"/>
            </c:ext>
          </c:extLst>
        </c:ser>
        <c:ser>
          <c:idx val="23"/>
          <c:order val="11"/>
          <c:tx>
            <c:strRef>
              <c:f>Dados!$A$90</c:f>
              <c:strCache>
                <c:ptCount val="1"/>
                <c:pt idx="0">
                  <c:v>9.4.1.1 Parsing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P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Dados!$P$93</c:f>
              <c:numCache>
                <c:formatCode>0%</c:formatCode>
                <c:ptCount val="1"/>
                <c:pt idx="0">
                  <c:v>0.57382039573820398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4-86EA-FE49-ABEC-59F66C8EF644}"/>
            </c:ext>
          </c:extLst>
        </c:ser>
        <c:ser>
          <c:idx val="25"/>
          <c:order val="12"/>
          <c:tx>
            <c:strRef>
              <c:f>Dados!$A$97</c:f>
              <c:strCache>
                <c:ptCount val="1"/>
                <c:pt idx="0">
                  <c:v>9.4.1.2 Name, role, value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P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Dados!$P$100</c:f>
              <c:numCache>
                <c:formatCode>0%</c:formatCode>
                <c:ptCount val="1"/>
                <c:pt idx="0">
                  <c:v>0.93150684931506844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6-86EA-FE49-ABEC-59F66C8EF64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550179999"/>
        <c:axId val="1012687871"/>
      </c:barChart>
      <c:catAx>
        <c:axId val="550179999"/>
        <c:scaling>
          <c:orientation val="minMax"/>
        </c:scaling>
        <c:delete val="1"/>
        <c:axPos val="b"/>
        <c:majorTickMark val="none"/>
        <c:minorTickMark val="none"/>
        <c:tickLblPos val="nextTo"/>
        <c:crossAx val="1012687871"/>
        <c:crosses val="autoZero"/>
        <c:auto val="1"/>
        <c:lblAlgn val="ctr"/>
        <c:lblOffset val="100"/>
        <c:noMultiLvlLbl val="0"/>
      </c:catAx>
      <c:valAx>
        <c:axId val="1012687871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PT"/>
          </a:p>
        </c:txPr>
        <c:crossAx val="550179999"/>
        <c:crosses val="autoZero"/>
        <c:crossBetween val="between"/>
      </c:valAx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PT"/>
        </a:p>
      </c:txPr>
    </c:legend>
    <c:plotVisOnly val="1"/>
    <c:dispBlanksAs val="gap"/>
    <c:showDLblsOverMax val="0"/>
    <c:extLst/>
  </c:chart>
  <c:txPr>
    <a:bodyPr/>
    <a:lstStyle/>
    <a:p>
      <a:pPr>
        <a:defRPr/>
      </a:pPr>
      <a:endParaRPr lang="en-PT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</a:rPr>
              <a:t>Percentagem de sítios que violam</a:t>
            </a:r>
            <a:r>
              <a:rPr lang="en-GB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PT"/>
        </a:p>
      </c:txPr>
    </c:title>
    <c:autoTitleDeleted val="0"/>
    <c:plotArea>
      <c:layout/>
      <c:barChart>
        <c:barDir val="col"/>
        <c:grouping val="clustered"/>
        <c:varyColors val="0"/>
        <c:ser>
          <c:idx val="9"/>
          <c:order val="0"/>
          <c:tx>
            <c:strRef>
              <c:f>Dados!$A$76</c:f>
              <c:strCache>
                <c:ptCount val="1"/>
                <c:pt idx="0">
                  <c:v>9.3.1.1 Language of page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P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Dados!$B$1:$O$1</c:f>
              <c:strCache>
                <c:ptCount val="14"/>
                <c:pt idx="0">
                  <c:v>Administração Central</c:v>
                </c:pt>
                <c:pt idx="1">
                  <c:v>Ensino Básico e Secundário</c:v>
                </c:pt>
                <c:pt idx="2">
                  <c:v>Ensino Superior</c:v>
                </c:pt>
                <c:pt idx="3">
                  <c:v>Hospitais</c:v>
                </c:pt>
                <c:pt idx="4">
                  <c:v>Juntas de freguesia</c:v>
                </c:pt>
                <c:pt idx="5">
                  <c:v>maisprocuradosAP</c:v>
                </c:pt>
                <c:pt idx="6">
                  <c:v>Municípios</c:v>
                </c:pt>
                <c:pt idx="7">
                  <c:v>Museus</c:v>
                </c:pt>
                <c:pt idx="8">
                  <c:v>Organizações Não Governamentais</c:v>
                </c:pt>
                <c:pt idx="9">
                  <c:v>Órgãos de soberania e entidades independentes</c:v>
                </c:pt>
                <c:pt idx="10">
                  <c:v>Portais e Serviços mais procurados</c:v>
                </c:pt>
                <c:pt idx="11">
                  <c:v>Região Autónoma da Madeira</c:v>
                </c:pt>
                <c:pt idx="12">
                  <c:v>Região Autónoma dos Açores</c:v>
                </c:pt>
                <c:pt idx="13">
                  <c:v>Setor Público Empresarial do Estado</c:v>
                </c:pt>
              </c:strCache>
            </c:strRef>
          </c:cat>
          <c:val>
            <c:numRef>
              <c:f>Dados!$B$79:$O$79</c:f>
              <c:numCache>
                <c:formatCode>0%</c:formatCode>
                <c:ptCount val="14"/>
                <c:pt idx="0">
                  <c:v>0.25333333333333335</c:v>
                </c:pt>
                <c:pt idx="1">
                  <c:v>0.32</c:v>
                </c:pt>
                <c:pt idx="2">
                  <c:v>0.18604651162790697</c:v>
                </c:pt>
                <c:pt idx="3">
                  <c:v>8.3333333333333329E-2</c:v>
                </c:pt>
                <c:pt idx="4">
                  <c:v>0.21621621621621623</c:v>
                </c:pt>
                <c:pt idx="5">
                  <c:v>0.3</c:v>
                </c:pt>
                <c:pt idx="6">
                  <c:v>0.1797752808988764</c:v>
                </c:pt>
                <c:pt idx="7">
                  <c:v>0.359375</c:v>
                </c:pt>
                <c:pt idx="8">
                  <c:v>0.1044776119402985</c:v>
                </c:pt>
                <c:pt idx="9">
                  <c:v>0.45454545454545453</c:v>
                </c:pt>
                <c:pt idx="10">
                  <c:v>0.18181818181818182</c:v>
                </c:pt>
                <c:pt idx="11">
                  <c:v>0.2857142857142857</c:v>
                </c:pt>
                <c:pt idx="12">
                  <c:v>0.375</c:v>
                </c:pt>
                <c:pt idx="13">
                  <c:v>0.29411764705882354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8D-894C-A0DD-287612F832C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032380447"/>
        <c:axId val="1032382159"/>
      </c:barChart>
      <c:catAx>
        <c:axId val="10323804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PT"/>
          </a:p>
        </c:txPr>
        <c:crossAx val="1032382159"/>
        <c:crosses val="autoZero"/>
        <c:auto val="1"/>
        <c:lblAlgn val="ctr"/>
        <c:lblOffset val="100"/>
        <c:noMultiLvlLbl val="0"/>
      </c:catAx>
      <c:valAx>
        <c:axId val="1032382159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PT"/>
          </a:p>
        </c:txPr>
        <c:crossAx val="103238044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P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PT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</a:rPr>
              <a:t>Percentagem de sítios que violam</a:t>
            </a:r>
            <a:r>
              <a:rPr lang="en-GB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PT"/>
        </a:p>
      </c:txPr>
    </c:title>
    <c:autoTitleDeleted val="0"/>
    <c:plotArea>
      <c:layout/>
      <c:barChart>
        <c:barDir val="col"/>
        <c:grouping val="clustered"/>
        <c:varyColors val="0"/>
        <c:ser>
          <c:idx val="10"/>
          <c:order val="0"/>
          <c:tx>
            <c:strRef>
              <c:f>Dados!$A$83</c:f>
              <c:strCache>
                <c:ptCount val="1"/>
                <c:pt idx="0">
                  <c:v>9.3.2.2 On input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P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Dados!$B$1:$O$1</c:f>
              <c:strCache>
                <c:ptCount val="14"/>
                <c:pt idx="0">
                  <c:v>Administração Central</c:v>
                </c:pt>
                <c:pt idx="1">
                  <c:v>Ensino Básico e Secundário</c:v>
                </c:pt>
                <c:pt idx="2">
                  <c:v>Ensino Superior</c:v>
                </c:pt>
                <c:pt idx="3">
                  <c:v>Hospitais</c:v>
                </c:pt>
                <c:pt idx="4">
                  <c:v>Juntas de freguesia</c:v>
                </c:pt>
                <c:pt idx="5">
                  <c:v>maisprocuradosAP</c:v>
                </c:pt>
                <c:pt idx="6">
                  <c:v>Municípios</c:v>
                </c:pt>
                <c:pt idx="7">
                  <c:v>Museus</c:v>
                </c:pt>
                <c:pt idx="8">
                  <c:v>Organizações Não Governamentais</c:v>
                </c:pt>
                <c:pt idx="9">
                  <c:v>Órgãos de soberania e entidades independentes</c:v>
                </c:pt>
                <c:pt idx="10">
                  <c:v>Portais e Serviços mais procurados</c:v>
                </c:pt>
                <c:pt idx="11">
                  <c:v>Região Autónoma da Madeira</c:v>
                </c:pt>
                <c:pt idx="12">
                  <c:v>Região Autónoma dos Açores</c:v>
                </c:pt>
                <c:pt idx="13">
                  <c:v>Setor Público Empresarial do Estado</c:v>
                </c:pt>
              </c:strCache>
            </c:strRef>
          </c:cat>
          <c:val>
            <c:numRef>
              <c:f>Dados!$B$86:$O$86</c:f>
              <c:numCache>
                <c:formatCode>0%</c:formatCode>
                <c:ptCount val="14"/>
                <c:pt idx="0">
                  <c:v>0.4</c:v>
                </c:pt>
                <c:pt idx="1">
                  <c:v>0.28000000000000003</c:v>
                </c:pt>
                <c:pt idx="2">
                  <c:v>0.43023255813953487</c:v>
                </c:pt>
                <c:pt idx="3">
                  <c:v>0.29166666666666669</c:v>
                </c:pt>
                <c:pt idx="4">
                  <c:v>0.13513513513513514</c:v>
                </c:pt>
                <c:pt idx="5">
                  <c:v>0.35</c:v>
                </c:pt>
                <c:pt idx="6">
                  <c:v>0.4157303370786517</c:v>
                </c:pt>
                <c:pt idx="7">
                  <c:v>0.28125</c:v>
                </c:pt>
                <c:pt idx="8">
                  <c:v>0.2537313432835821</c:v>
                </c:pt>
                <c:pt idx="9">
                  <c:v>0.45454545454545453</c:v>
                </c:pt>
                <c:pt idx="10">
                  <c:v>0.45454545454545453</c:v>
                </c:pt>
                <c:pt idx="11">
                  <c:v>0.5714285714285714</c:v>
                </c:pt>
                <c:pt idx="12">
                  <c:v>0.5</c:v>
                </c:pt>
                <c:pt idx="13">
                  <c:v>0.39215686274509803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A8-0349-86B4-BA206A80B50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032380447"/>
        <c:axId val="1032382159"/>
      </c:barChart>
      <c:catAx>
        <c:axId val="10323804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PT"/>
          </a:p>
        </c:txPr>
        <c:crossAx val="1032382159"/>
        <c:crosses val="autoZero"/>
        <c:auto val="1"/>
        <c:lblAlgn val="ctr"/>
        <c:lblOffset val="100"/>
        <c:noMultiLvlLbl val="0"/>
      </c:catAx>
      <c:valAx>
        <c:axId val="1032382159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PT"/>
          </a:p>
        </c:txPr>
        <c:crossAx val="103238044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P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PT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</a:rPr>
              <a:t>Percentagem de sítios que violam</a:t>
            </a:r>
            <a:r>
              <a:rPr lang="en-GB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PT"/>
        </a:p>
      </c:txPr>
    </c:title>
    <c:autoTitleDeleted val="0"/>
    <c:plotArea>
      <c:layout/>
      <c:barChart>
        <c:barDir val="col"/>
        <c:grouping val="clustered"/>
        <c:varyColors val="0"/>
        <c:ser>
          <c:idx val="11"/>
          <c:order val="0"/>
          <c:tx>
            <c:strRef>
              <c:f>Dados!$A$90</c:f>
              <c:strCache>
                <c:ptCount val="1"/>
                <c:pt idx="0">
                  <c:v>9.4.1.1 Parsing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P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Dados!$B$1:$O$1</c:f>
              <c:strCache>
                <c:ptCount val="14"/>
                <c:pt idx="0">
                  <c:v>Administração Central</c:v>
                </c:pt>
                <c:pt idx="1">
                  <c:v>Ensino Básico e Secundário</c:v>
                </c:pt>
                <c:pt idx="2">
                  <c:v>Ensino Superior</c:v>
                </c:pt>
                <c:pt idx="3">
                  <c:v>Hospitais</c:v>
                </c:pt>
                <c:pt idx="4">
                  <c:v>Juntas de freguesia</c:v>
                </c:pt>
                <c:pt idx="5">
                  <c:v>maisprocuradosAP</c:v>
                </c:pt>
                <c:pt idx="6">
                  <c:v>Municípios</c:v>
                </c:pt>
                <c:pt idx="7">
                  <c:v>Museus</c:v>
                </c:pt>
                <c:pt idx="8">
                  <c:v>Organizações Não Governamentais</c:v>
                </c:pt>
                <c:pt idx="9">
                  <c:v>Órgãos de soberania e entidades independentes</c:v>
                </c:pt>
                <c:pt idx="10">
                  <c:v>Portais e Serviços mais procurados</c:v>
                </c:pt>
                <c:pt idx="11">
                  <c:v>Região Autónoma da Madeira</c:v>
                </c:pt>
                <c:pt idx="12">
                  <c:v>Região Autónoma dos Açores</c:v>
                </c:pt>
                <c:pt idx="13">
                  <c:v>Setor Público Empresarial do Estado</c:v>
                </c:pt>
              </c:strCache>
            </c:strRef>
          </c:cat>
          <c:val>
            <c:numRef>
              <c:f>Dados!$B$93:$O$93</c:f>
              <c:numCache>
                <c:formatCode>0%</c:formatCode>
                <c:ptCount val="14"/>
                <c:pt idx="0">
                  <c:v>0.44666666666666666</c:v>
                </c:pt>
                <c:pt idx="1">
                  <c:v>0.6</c:v>
                </c:pt>
                <c:pt idx="2">
                  <c:v>0.72093023255813948</c:v>
                </c:pt>
                <c:pt idx="3">
                  <c:v>0.70833333333333337</c:v>
                </c:pt>
                <c:pt idx="4">
                  <c:v>0.64864864864864868</c:v>
                </c:pt>
                <c:pt idx="5">
                  <c:v>0.7</c:v>
                </c:pt>
                <c:pt idx="6">
                  <c:v>0.5617977528089888</c:v>
                </c:pt>
                <c:pt idx="7">
                  <c:v>0.46875</c:v>
                </c:pt>
                <c:pt idx="8">
                  <c:v>0.52238805970149249</c:v>
                </c:pt>
                <c:pt idx="9">
                  <c:v>0.54545454545454541</c:v>
                </c:pt>
                <c:pt idx="10">
                  <c:v>0.81818181818181823</c:v>
                </c:pt>
                <c:pt idx="11">
                  <c:v>0.7857142857142857</c:v>
                </c:pt>
                <c:pt idx="12">
                  <c:v>0.5</c:v>
                </c:pt>
                <c:pt idx="13">
                  <c:v>0.6470588235294118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1E-0844-A1DA-E1EC412AD51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032380447"/>
        <c:axId val="1032382159"/>
      </c:barChart>
      <c:catAx>
        <c:axId val="10323804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PT"/>
          </a:p>
        </c:txPr>
        <c:crossAx val="1032382159"/>
        <c:crosses val="autoZero"/>
        <c:auto val="1"/>
        <c:lblAlgn val="ctr"/>
        <c:lblOffset val="100"/>
        <c:noMultiLvlLbl val="0"/>
      </c:catAx>
      <c:valAx>
        <c:axId val="1032382159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PT"/>
          </a:p>
        </c:txPr>
        <c:crossAx val="103238044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P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PT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</a:rPr>
              <a:t>Percentagem de sítios que violam</a:t>
            </a:r>
            <a:r>
              <a:rPr lang="en-GB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PT"/>
        </a:p>
      </c:txPr>
    </c:title>
    <c:autoTitleDeleted val="0"/>
    <c:plotArea>
      <c:layout/>
      <c:barChart>
        <c:barDir val="col"/>
        <c:grouping val="clustered"/>
        <c:varyColors val="0"/>
        <c:ser>
          <c:idx val="12"/>
          <c:order val="0"/>
          <c:tx>
            <c:strRef>
              <c:f>Dados!$A$97</c:f>
              <c:strCache>
                <c:ptCount val="1"/>
                <c:pt idx="0">
                  <c:v>9.4.1.2 Name, role, value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P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Dados!$B$1:$O$1</c:f>
              <c:strCache>
                <c:ptCount val="14"/>
                <c:pt idx="0">
                  <c:v>Administração Central</c:v>
                </c:pt>
                <c:pt idx="1">
                  <c:v>Ensino Básico e Secundário</c:v>
                </c:pt>
                <c:pt idx="2">
                  <c:v>Ensino Superior</c:v>
                </c:pt>
                <c:pt idx="3">
                  <c:v>Hospitais</c:v>
                </c:pt>
                <c:pt idx="4">
                  <c:v>Juntas de freguesia</c:v>
                </c:pt>
                <c:pt idx="5">
                  <c:v>maisprocuradosAP</c:v>
                </c:pt>
                <c:pt idx="6">
                  <c:v>Municípios</c:v>
                </c:pt>
                <c:pt idx="7">
                  <c:v>Museus</c:v>
                </c:pt>
                <c:pt idx="8">
                  <c:v>Organizações Não Governamentais</c:v>
                </c:pt>
                <c:pt idx="9">
                  <c:v>Órgãos de soberania e entidades independentes</c:v>
                </c:pt>
                <c:pt idx="10">
                  <c:v>Portais e Serviços mais procurados</c:v>
                </c:pt>
                <c:pt idx="11">
                  <c:v>Região Autónoma da Madeira</c:v>
                </c:pt>
                <c:pt idx="12">
                  <c:v>Região Autónoma dos Açores</c:v>
                </c:pt>
                <c:pt idx="13">
                  <c:v>Setor Público Empresarial do Estado</c:v>
                </c:pt>
              </c:strCache>
            </c:strRef>
          </c:cat>
          <c:val>
            <c:numRef>
              <c:f>Dados!$B$100:$O$100</c:f>
              <c:numCache>
                <c:formatCode>0%</c:formatCode>
                <c:ptCount val="14"/>
                <c:pt idx="0">
                  <c:v>0.92666666666666664</c:v>
                </c:pt>
                <c:pt idx="1">
                  <c:v>0.96</c:v>
                </c:pt>
                <c:pt idx="2">
                  <c:v>0.97674418604651159</c:v>
                </c:pt>
                <c:pt idx="3">
                  <c:v>1</c:v>
                </c:pt>
                <c:pt idx="4">
                  <c:v>0.91891891891891897</c:v>
                </c:pt>
                <c:pt idx="5">
                  <c:v>0.65</c:v>
                </c:pt>
                <c:pt idx="6">
                  <c:v>0.9550561797752809</c:v>
                </c:pt>
                <c:pt idx="7">
                  <c:v>0.921875</c:v>
                </c:pt>
                <c:pt idx="8">
                  <c:v>0.95522388059701491</c:v>
                </c:pt>
                <c:pt idx="9">
                  <c:v>0.90909090909090906</c:v>
                </c:pt>
                <c:pt idx="10">
                  <c:v>0.90909090909090906</c:v>
                </c:pt>
                <c:pt idx="11">
                  <c:v>0.9285714285714286</c:v>
                </c:pt>
                <c:pt idx="12">
                  <c:v>1</c:v>
                </c:pt>
                <c:pt idx="13">
                  <c:v>0.88235294117647056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11-654C-AF3A-8C48F58A40C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032380447"/>
        <c:axId val="1032382159"/>
      </c:barChart>
      <c:catAx>
        <c:axId val="10323804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PT"/>
          </a:p>
        </c:txPr>
        <c:crossAx val="1032382159"/>
        <c:crosses val="autoZero"/>
        <c:auto val="1"/>
        <c:lblAlgn val="ctr"/>
        <c:lblOffset val="100"/>
        <c:noMultiLvlLbl val="0"/>
      </c:catAx>
      <c:valAx>
        <c:axId val="1032382159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PT"/>
          </a:p>
        </c:txPr>
        <c:crossAx val="103238044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P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PT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1400" b="0" i="0" u="none" strike="noStrike" baseline="0">
                <a:effectLst/>
              </a:rPr>
              <a:t>Percentagem de páginas que violam</a:t>
            </a:r>
            <a:r>
              <a:rPr lang="en-GB" sz="1400" b="0" i="0" u="none" strike="noStrike" baseline="0"/>
              <a:t> 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Dados!$A$13</c:f>
              <c:strCache>
                <c:ptCount val="1"/>
                <c:pt idx="0">
                  <c:v>9.1.1.1 Non-text content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P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Dados!$B$1:$O$1</c:f>
              <c:strCache>
                <c:ptCount val="14"/>
                <c:pt idx="0">
                  <c:v>Administração Central</c:v>
                </c:pt>
                <c:pt idx="1">
                  <c:v>Ensino Básico e Secundário</c:v>
                </c:pt>
                <c:pt idx="2">
                  <c:v>Ensino Superior</c:v>
                </c:pt>
                <c:pt idx="3">
                  <c:v>Hospitais</c:v>
                </c:pt>
                <c:pt idx="4">
                  <c:v>Juntas de freguesia</c:v>
                </c:pt>
                <c:pt idx="5">
                  <c:v>maisprocuradosAP</c:v>
                </c:pt>
                <c:pt idx="6">
                  <c:v>Municípios</c:v>
                </c:pt>
                <c:pt idx="7">
                  <c:v>Museus</c:v>
                </c:pt>
                <c:pt idx="8">
                  <c:v>Organizações Não Governamentais</c:v>
                </c:pt>
                <c:pt idx="9">
                  <c:v>Órgãos de soberania e entidades independentes</c:v>
                </c:pt>
                <c:pt idx="10">
                  <c:v>Portais e Serviços mais procurados</c:v>
                </c:pt>
                <c:pt idx="11">
                  <c:v>Região Autónoma da Madeira</c:v>
                </c:pt>
                <c:pt idx="12">
                  <c:v>Região Autónoma dos Açores</c:v>
                </c:pt>
                <c:pt idx="13">
                  <c:v>Setor Público Empresarial do Estado</c:v>
                </c:pt>
              </c:strCache>
            </c:strRef>
          </c:cat>
          <c:val>
            <c:numRef>
              <c:f>Dados!$B$18:$O$18</c:f>
              <c:numCache>
                <c:formatCode>0%</c:formatCode>
                <c:ptCount val="14"/>
                <c:pt idx="0">
                  <c:v>0.2639418710263397</c:v>
                </c:pt>
                <c:pt idx="1">
                  <c:v>0.51952662721893494</c:v>
                </c:pt>
                <c:pt idx="2">
                  <c:v>0.43611440176002708</c:v>
                </c:pt>
                <c:pt idx="3">
                  <c:v>0.2700394218134034</c:v>
                </c:pt>
                <c:pt idx="4">
                  <c:v>0.47923124612523249</c:v>
                </c:pt>
                <c:pt idx="5">
                  <c:v>0.11224489795918367</c:v>
                </c:pt>
                <c:pt idx="6">
                  <c:v>0.33379010156375949</c:v>
                </c:pt>
                <c:pt idx="7">
                  <c:v>0.3888888888888889</c:v>
                </c:pt>
                <c:pt idx="8">
                  <c:v>0.37081339712918659</c:v>
                </c:pt>
                <c:pt idx="9">
                  <c:v>0.31421446384039903</c:v>
                </c:pt>
                <c:pt idx="10">
                  <c:v>0.11128526645768025</c:v>
                </c:pt>
                <c:pt idx="11">
                  <c:v>0.71216407355021216</c:v>
                </c:pt>
                <c:pt idx="12">
                  <c:v>0.59249329758713132</c:v>
                </c:pt>
                <c:pt idx="13">
                  <c:v>0.2634548611111111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D9-4741-869B-9DEBD3E9012A}"/>
            </c:ext>
          </c:extLst>
        </c:ser>
        <c:ser>
          <c:idx val="1"/>
          <c:order val="1"/>
          <c:tx>
            <c:strRef>
              <c:f>Dados!$A$20</c:f>
              <c:strCache>
                <c:ptCount val="1"/>
                <c:pt idx="0">
                  <c:v>9.1.3.1 Info and relationships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P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Dados!$B$25:$O$25</c:f>
              <c:numCache>
                <c:formatCode>0%</c:formatCode>
                <c:ptCount val="14"/>
                <c:pt idx="0">
                  <c:v>0.83287920072661215</c:v>
                </c:pt>
                <c:pt idx="1">
                  <c:v>0.80946745562130173</c:v>
                </c:pt>
                <c:pt idx="2">
                  <c:v>0.88356743949906924</c:v>
                </c:pt>
                <c:pt idx="3">
                  <c:v>0.73521681997371879</c:v>
                </c:pt>
                <c:pt idx="4">
                  <c:v>0.87290762554246748</c:v>
                </c:pt>
                <c:pt idx="5">
                  <c:v>0.75139146567717996</c:v>
                </c:pt>
                <c:pt idx="6">
                  <c:v>0.89690472352087702</c:v>
                </c:pt>
                <c:pt idx="7">
                  <c:v>0.81578947368421051</c:v>
                </c:pt>
                <c:pt idx="8">
                  <c:v>0.75558213716108458</c:v>
                </c:pt>
                <c:pt idx="9">
                  <c:v>0.89692435577722363</c:v>
                </c:pt>
                <c:pt idx="10">
                  <c:v>0.68181818181818177</c:v>
                </c:pt>
                <c:pt idx="11">
                  <c:v>0.93635077793493637</c:v>
                </c:pt>
                <c:pt idx="12">
                  <c:v>0.579088471849866</c:v>
                </c:pt>
                <c:pt idx="13">
                  <c:v>0.76171875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7D9-4741-869B-9DEBD3E9012A}"/>
            </c:ext>
          </c:extLst>
        </c:ser>
        <c:ser>
          <c:idx val="2"/>
          <c:order val="2"/>
          <c:tx>
            <c:strRef>
              <c:f>Dados!$A$27</c:f>
              <c:strCache>
                <c:ptCount val="1"/>
                <c:pt idx="0">
                  <c:v>9.1.4.3 Contrast (minimum)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P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Dados!$B$32:$O$32</c:f>
              <c:numCache>
                <c:formatCode>0%</c:formatCode>
                <c:ptCount val="14"/>
                <c:pt idx="0">
                  <c:v>0.56148955495004538</c:v>
                </c:pt>
                <c:pt idx="1">
                  <c:v>0.89585798816568052</c:v>
                </c:pt>
                <c:pt idx="2">
                  <c:v>0.82687425960399386</c:v>
                </c:pt>
                <c:pt idx="3">
                  <c:v>0.74375821287779242</c:v>
                </c:pt>
                <c:pt idx="4">
                  <c:v>0.82269063856168634</c:v>
                </c:pt>
                <c:pt idx="5">
                  <c:v>0.51576994434137291</c:v>
                </c:pt>
                <c:pt idx="6">
                  <c:v>0.88416895050781885</c:v>
                </c:pt>
                <c:pt idx="7">
                  <c:v>0.74220272904483431</c:v>
                </c:pt>
                <c:pt idx="8">
                  <c:v>0.85885167464114831</c:v>
                </c:pt>
                <c:pt idx="9">
                  <c:v>0.90024937655860349</c:v>
                </c:pt>
                <c:pt idx="10">
                  <c:v>0.5219435736677116</c:v>
                </c:pt>
                <c:pt idx="11">
                  <c:v>0.94695898161244696</c:v>
                </c:pt>
                <c:pt idx="12">
                  <c:v>0.82305630026809651</c:v>
                </c:pt>
                <c:pt idx="13">
                  <c:v>0.76345486111111116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7D9-4741-869B-9DEBD3E9012A}"/>
            </c:ext>
          </c:extLst>
        </c:ser>
        <c:ser>
          <c:idx val="3"/>
          <c:order val="3"/>
          <c:tx>
            <c:strRef>
              <c:f>Dados!$A$34</c:f>
              <c:strCache>
                <c:ptCount val="1"/>
                <c:pt idx="0">
                  <c:v>9.2.1.1 Keyboard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P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Dados!$B$39:$O$39</c:f>
              <c:numCache>
                <c:formatCode>0%</c:formatCode>
                <c:ptCount val="14"/>
                <c:pt idx="0">
                  <c:v>0.1251589464123524</c:v>
                </c:pt>
                <c:pt idx="1">
                  <c:v>7.2781065088757396E-2</c:v>
                </c:pt>
                <c:pt idx="2">
                  <c:v>8.8339820612624811E-2</c:v>
                </c:pt>
                <c:pt idx="3">
                  <c:v>0.12943495400788435</c:v>
                </c:pt>
                <c:pt idx="4">
                  <c:v>7.0675759454432732E-2</c:v>
                </c:pt>
                <c:pt idx="5">
                  <c:v>0.18645640074211503</c:v>
                </c:pt>
                <c:pt idx="6">
                  <c:v>0.14138320167660809</c:v>
                </c:pt>
                <c:pt idx="7">
                  <c:v>0.20175438596491227</c:v>
                </c:pt>
                <c:pt idx="8">
                  <c:v>0.17424242424242425</c:v>
                </c:pt>
                <c:pt idx="9">
                  <c:v>6.816292601828762E-2</c:v>
                </c:pt>
                <c:pt idx="10">
                  <c:v>0.16614420062695925</c:v>
                </c:pt>
                <c:pt idx="11">
                  <c:v>0.12517680339462517</c:v>
                </c:pt>
                <c:pt idx="12">
                  <c:v>5.6300268096514748E-2</c:v>
                </c:pt>
                <c:pt idx="13">
                  <c:v>0.24348958333333334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7D9-4741-869B-9DEBD3E9012A}"/>
            </c:ext>
          </c:extLst>
        </c:ser>
        <c:ser>
          <c:idx val="4"/>
          <c:order val="4"/>
          <c:tx>
            <c:strRef>
              <c:f>Dados!$A$41</c:f>
              <c:strCache>
                <c:ptCount val="1"/>
                <c:pt idx="0">
                  <c:v>9.2.4.1 Bypass blocks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P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Dados!$B$46:$O$46</c:f>
              <c:numCache>
                <c:formatCode>0%</c:formatCode>
                <c:ptCount val="14"/>
                <c:pt idx="0">
                  <c:v>0.64595821980018164</c:v>
                </c:pt>
                <c:pt idx="1">
                  <c:v>0.36390532544378701</c:v>
                </c:pt>
                <c:pt idx="2">
                  <c:v>0.55931629717380271</c:v>
                </c:pt>
                <c:pt idx="3">
                  <c:v>0.3988173455978975</c:v>
                </c:pt>
                <c:pt idx="4">
                  <c:v>0.66955982641041534</c:v>
                </c:pt>
                <c:pt idx="5">
                  <c:v>0.41280148423005564</c:v>
                </c:pt>
                <c:pt idx="6">
                  <c:v>0.55352248911816859</c:v>
                </c:pt>
                <c:pt idx="7">
                  <c:v>0.48879142300194933</c:v>
                </c:pt>
                <c:pt idx="8">
                  <c:v>0.58692185007974484</c:v>
                </c:pt>
                <c:pt idx="9">
                  <c:v>0.58354114713216954</c:v>
                </c:pt>
                <c:pt idx="10">
                  <c:v>0.34012539184952978</c:v>
                </c:pt>
                <c:pt idx="11">
                  <c:v>0.6089108910891089</c:v>
                </c:pt>
                <c:pt idx="12">
                  <c:v>0.34852546916890081</c:v>
                </c:pt>
                <c:pt idx="13">
                  <c:v>0.4904513888888889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7D9-4741-869B-9DEBD3E9012A}"/>
            </c:ext>
          </c:extLst>
        </c:ser>
        <c:ser>
          <c:idx val="5"/>
          <c:order val="5"/>
          <c:tx>
            <c:strRef>
              <c:f>Dados!$A$48</c:f>
              <c:strCache>
                <c:ptCount val="1"/>
                <c:pt idx="0">
                  <c:v>9.2.4.2 Page titled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P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Dados!$B$53:$O$53</c:f>
              <c:numCache>
                <c:formatCode>0%</c:formatCode>
                <c:ptCount val="14"/>
                <c:pt idx="0">
                  <c:v>4.5413260672116261E-3</c:v>
                </c:pt>
                <c:pt idx="1">
                  <c:v>5.9171597633136095E-4</c:v>
                </c:pt>
                <c:pt idx="2">
                  <c:v>1.1846336097478422E-2</c:v>
                </c:pt>
                <c:pt idx="3">
                  <c:v>1.9710906701708277E-3</c:v>
                </c:pt>
                <c:pt idx="4">
                  <c:v>0</c:v>
                </c:pt>
                <c:pt idx="5">
                  <c:v>4.6382189239332098E-3</c:v>
                </c:pt>
                <c:pt idx="6">
                  <c:v>4.0303079155247458E-3</c:v>
                </c:pt>
                <c:pt idx="7">
                  <c:v>3.8986354775828458E-3</c:v>
                </c:pt>
                <c:pt idx="8">
                  <c:v>1.1961722488038277E-3</c:v>
                </c:pt>
                <c:pt idx="9">
                  <c:v>2.4937655860349127E-3</c:v>
                </c:pt>
                <c:pt idx="10">
                  <c:v>1.2539184952978056E-2</c:v>
                </c:pt>
                <c:pt idx="11">
                  <c:v>7.0721357850070724E-4</c:v>
                </c:pt>
                <c:pt idx="12">
                  <c:v>4.8257372654155493E-2</c:v>
                </c:pt>
                <c:pt idx="13">
                  <c:v>5.8159722222222224E-2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7D9-4741-869B-9DEBD3E9012A}"/>
            </c:ext>
          </c:extLst>
        </c:ser>
        <c:ser>
          <c:idx val="6"/>
          <c:order val="6"/>
          <c:tx>
            <c:strRef>
              <c:f>Dados!$A$55</c:f>
              <c:strCache>
                <c:ptCount val="1"/>
                <c:pt idx="0">
                  <c:v>9.2.4.4 Link purpose (in context)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P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Dados!$B$60:$O$60</c:f>
              <c:numCache>
                <c:formatCode>0%</c:formatCode>
                <c:ptCount val="14"/>
                <c:pt idx="0">
                  <c:v>0.46575840145322434</c:v>
                </c:pt>
                <c:pt idx="1">
                  <c:v>0.84378698224852067</c:v>
                </c:pt>
                <c:pt idx="2">
                  <c:v>0.81841259096293784</c:v>
                </c:pt>
                <c:pt idx="3">
                  <c:v>0.70499342969776613</c:v>
                </c:pt>
                <c:pt idx="4">
                  <c:v>0.62988220706757592</c:v>
                </c:pt>
                <c:pt idx="5">
                  <c:v>0.29870129870129869</c:v>
                </c:pt>
                <c:pt idx="6">
                  <c:v>0.65137836530710946</c:v>
                </c:pt>
                <c:pt idx="7">
                  <c:v>0.74951267056530213</c:v>
                </c:pt>
                <c:pt idx="8">
                  <c:v>0.6802232854864434</c:v>
                </c:pt>
                <c:pt idx="9">
                  <c:v>0.56691604322527012</c:v>
                </c:pt>
                <c:pt idx="10">
                  <c:v>0.43103448275862066</c:v>
                </c:pt>
                <c:pt idx="11">
                  <c:v>0.89745403111739741</c:v>
                </c:pt>
                <c:pt idx="12">
                  <c:v>0.55227882037533516</c:v>
                </c:pt>
                <c:pt idx="13">
                  <c:v>0.55729166666666663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7D9-4741-869B-9DEBD3E9012A}"/>
            </c:ext>
          </c:extLst>
        </c:ser>
        <c:ser>
          <c:idx val="7"/>
          <c:order val="7"/>
          <c:tx>
            <c:strRef>
              <c:f>Dados!$A$62</c:f>
              <c:strCache>
                <c:ptCount val="1"/>
                <c:pt idx="0">
                  <c:v>9.2.4.5 Multiple ways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P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Dados!$B$67:$O$67</c:f>
              <c:numCache>
                <c:formatCode>0%</c:formatCode>
                <c:ptCount val="14"/>
                <c:pt idx="0">
                  <c:v>3.469573115349682E-2</c:v>
                </c:pt>
                <c:pt idx="1">
                  <c:v>7.100591715976331E-3</c:v>
                </c:pt>
                <c:pt idx="2">
                  <c:v>1.2184802843120663E-2</c:v>
                </c:pt>
                <c:pt idx="3">
                  <c:v>3.2851511169513796E-3</c:v>
                </c:pt>
                <c:pt idx="4">
                  <c:v>1.4879107253564786E-2</c:v>
                </c:pt>
                <c:pt idx="5">
                  <c:v>1.8552875695732839E-3</c:v>
                </c:pt>
                <c:pt idx="6">
                  <c:v>5.4006126068031598E-3</c:v>
                </c:pt>
                <c:pt idx="7">
                  <c:v>4.0448343079922025E-2</c:v>
                </c:pt>
                <c:pt idx="8">
                  <c:v>2.8708133971291867E-2</c:v>
                </c:pt>
                <c:pt idx="9">
                  <c:v>4.1562759767248547E-3</c:v>
                </c:pt>
                <c:pt idx="10">
                  <c:v>7.8369905956112845E-3</c:v>
                </c:pt>
                <c:pt idx="11">
                  <c:v>2.828854314002829E-3</c:v>
                </c:pt>
                <c:pt idx="12">
                  <c:v>1.0723860589812333E-2</c:v>
                </c:pt>
                <c:pt idx="13">
                  <c:v>1.5625E-2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B7D9-4741-869B-9DEBD3E9012A}"/>
            </c:ext>
          </c:extLst>
        </c:ser>
        <c:ser>
          <c:idx val="8"/>
          <c:order val="8"/>
          <c:tx>
            <c:strRef>
              <c:f>Dados!$A$69</c:f>
              <c:strCache>
                <c:ptCount val="1"/>
                <c:pt idx="0">
                  <c:v>9.2.5.3 Label in name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P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Dados!$B$74:$O$74</c:f>
              <c:numCache>
                <c:formatCode>0%</c:formatCode>
                <c:ptCount val="14"/>
                <c:pt idx="0">
                  <c:v>0.32534059945504085</c:v>
                </c:pt>
                <c:pt idx="1">
                  <c:v>8.2840236686390536E-3</c:v>
                </c:pt>
                <c:pt idx="2">
                  <c:v>8.2585885936706724E-2</c:v>
                </c:pt>
                <c:pt idx="3">
                  <c:v>4.4021024967148492E-2</c:v>
                </c:pt>
                <c:pt idx="4">
                  <c:v>3.47179169249845E-2</c:v>
                </c:pt>
                <c:pt idx="5">
                  <c:v>0.44990723562152135</c:v>
                </c:pt>
                <c:pt idx="6">
                  <c:v>4.7880058036433984E-2</c:v>
                </c:pt>
                <c:pt idx="7">
                  <c:v>4.2397660818713448E-2</c:v>
                </c:pt>
                <c:pt idx="8">
                  <c:v>6.2200956937799042E-2</c:v>
                </c:pt>
                <c:pt idx="9">
                  <c:v>0.12967581047381546</c:v>
                </c:pt>
                <c:pt idx="10">
                  <c:v>8.3072100313479627E-2</c:v>
                </c:pt>
                <c:pt idx="11">
                  <c:v>9.6181046676096185E-2</c:v>
                </c:pt>
                <c:pt idx="12">
                  <c:v>0.33243967828418231</c:v>
                </c:pt>
                <c:pt idx="13">
                  <c:v>0.3103298611111111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7D9-4741-869B-9DEBD3E9012A}"/>
            </c:ext>
          </c:extLst>
        </c:ser>
        <c:ser>
          <c:idx val="9"/>
          <c:order val="9"/>
          <c:tx>
            <c:strRef>
              <c:f>Dados!$A$76</c:f>
              <c:strCache>
                <c:ptCount val="1"/>
                <c:pt idx="0">
                  <c:v>9.3.1.1 Language of page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P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Dados!$B$81:$O$81</c:f>
              <c:numCache>
                <c:formatCode>0%</c:formatCode>
                <c:ptCount val="14"/>
                <c:pt idx="0">
                  <c:v>0.13932788374205268</c:v>
                </c:pt>
                <c:pt idx="1">
                  <c:v>0.4301775147928994</c:v>
                </c:pt>
                <c:pt idx="2">
                  <c:v>5.0600778473514976E-2</c:v>
                </c:pt>
                <c:pt idx="3">
                  <c:v>2.3653088042049936E-2</c:v>
                </c:pt>
                <c:pt idx="4">
                  <c:v>0.13329200247985121</c:v>
                </c:pt>
                <c:pt idx="5">
                  <c:v>8.3487940630797772E-3</c:v>
                </c:pt>
                <c:pt idx="6">
                  <c:v>1.2574560696437209E-2</c:v>
                </c:pt>
                <c:pt idx="7">
                  <c:v>0.21637426900584794</c:v>
                </c:pt>
                <c:pt idx="8">
                  <c:v>7.3365231259968106E-2</c:v>
                </c:pt>
                <c:pt idx="9">
                  <c:v>0.1629260182876143</c:v>
                </c:pt>
                <c:pt idx="10">
                  <c:v>9.4043887147335428E-3</c:v>
                </c:pt>
                <c:pt idx="11">
                  <c:v>3.6067892503536071E-2</c:v>
                </c:pt>
                <c:pt idx="12">
                  <c:v>0.44235924932975873</c:v>
                </c:pt>
                <c:pt idx="13">
                  <c:v>0.15668402777777779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B7D9-4741-869B-9DEBD3E9012A}"/>
            </c:ext>
          </c:extLst>
        </c:ser>
        <c:ser>
          <c:idx val="10"/>
          <c:order val="10"/>
          <c:tx>
            <c:strRef>
              <c:f>Dados!$A$83</c:f>
              <c:strCache>
                <c:ptCount val="1"/>
                <c:pt idx="0">
                  <c:v>9.3.2.2 On input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P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Dados!$B$88:$O$88</c:f>
              <c:numCache>
                <c:formatCode>0%</c:formatCode>
                <c:ptCount val="14"/>
                <c:pt idx="0">
                  <c:v>9.8092643051771122E-2</c:v>
                </c:pt>
                <c:pt idx="1">
                  <c:v>0.47928994082840237</c:v>
                </c:pt>
                <c:pt idx="2">
                  <c:v>0.35268234895921474</c:v>
                </c:pt>
                <c:pt idx="3">
                  <c:v>0.202365308804205</c:v>
                </c:pt>
                <c:pt idx="4">
                  <c:v>8.4314941103533783E-2</c:v>
                </c:pt>
                <c:pt idx="5">
                  <c:v>4.8237476808905382E-2</c:v>
                </c:pt>
                <c:pt idx="6">
                  <c:v>8.5764952442366593E-2</c:v>
                </c:pt>
                <c:pt idx="7">
                  <c:v>0.14278752436647174</c:v>
                </c:pt>
                <c:pt idx="8">
                  <c:v>0.18700159489633175</c:v>
                </c:pt>
                <c:pt idx="9">
                  <c:v>6.8994181213632585E-2</c:v>
                </c:pt>
                <c:pt idx="10">
                  <c:v>8.7774294670846395E-2</c:v>
                </c:pt>
                <c:pt idx="11">
                  <c:v>0.32461103253182461</c:v>
                </c:pt>
                <c:pt idx="12">
                  <c:v>0.14745308310991956</c:v>
                </c:pt>
                <c:pt idx="13">
                  <c:v>0.21484375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B7D9-4741-869B-9DEBD3E9012A}"/>
            </c:ext>
          </c:extLst>
        </c:ser>
        <c:ser>
          <c:idx val="11"/>
          <c:order val="11"/>
          <c:tx>
            <c:strRef>
              <c:f>Dados!$A$90</c:f>
              <c:strCache>
                <c:ptCount val="1"/>
                <c:pt idx="0">
                  <c:v>9.4.1.1 Parsing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P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Dados!$B$95:$O$95</c:f>
              <c:numCache>
                <c:formatCode>0%</c:formatCode>
                <c:ptCount val="14"/>
                <c:pt idx="0">
                  <c:v>0.163669391462307</c:v>
                </c:pt>
                <c:pt idx="1">
                  <c:v>0.20591715976331362</c:v>
                </c:pt>
                <c:pt idx="2">
                  <c:v>0.3357590116771027</c:v>
                </c:pt>
                <c:pt idx="3">
                  <c:v>0.17345597897503284</c:v>
                </c:pt>
                <c:pt idx="4">
                  <c:v>0.3087414755114693</c:v>
                </c:pt>
                <c:pt idx="5">
                  <c:v>9.8330241187384038E-2</c:v>
                </c:pt>
                <c:pt idx="6">
                  <c:v>0.19168144446235694</c:v>
                </c:pt>
                <c:pt idx="7">
                  <c:v>0.21491228070175439</c:v>
                </c:pt>
                <c:pt idx="8">
                  <c:v>0.36084529505582136</c:v>
                </c:pt>
                <c:pt idx="9">
                  <c:v>0.38819617622610142</c:v>
                </c:pt>
                <c:pt idx="10">
                  <c:v>0.16927899686520376</c:v>
                </c:pt>
                <c:pt idx="11">
                  <c:v>0.20297029702970298</c:v>
                </c:pt>
                <c:pt idx="12">
                  <c:v>0.26541554959785524</c:v>
                </c:pt>
                <c:pt idx="13">
                  <c:v>0.42838541666666669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B7D9-4741-869B-9DEBD3E9012A}"/>
            </c:ext>
          </c:extLst>
        </c:ser>
        <c:ser>
          <c:idx val="12"/>
          <c:order val="12"/>
          <c:tx>
            <c:strRef>
              <c:f>Dados!$A$97</c:f>
              <c:strCache>
                <c:ptCount val="1"/>
                <c:pt idx="0">
                  <c:v>9.4.1.2 Name, role, value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P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Dados!$B$102:$O$102</c:f>
              <c:numCache>
                <c:formatCode>0%</c:formatCode>
                <c:ptCount val="14"/>
                <c:pt idx="0">
                  <c:v>0.56712079927338788</c:v>
                </c:pt>
                <c:pt idx="1">
                  <c:v>0.82899408284023668</c:v>
                </c:pt>
                <c:pt idx="2">
                  <c:v>0.76375021154171607</c:v>
                </c:pt>
                <c:pt idx="3">
                  <c:v>0.79172141918528249</c:v>
                </c:pt>
                <c:pt idx="4">
                  <c:v>0.54060756354618722</c:v>
                </c:pt>
                <c:pt idx="5">
                  <c:v>7.5139146567718001E-2</c:v>
                </c:pt>
                <c:pt idx="6">
                  <c:v>0.50346606480735123</c:v>
                </c:pt>
                <c:pt idx="7">
                  <c:v>0.66179337231968816</c:v>
                </c:pt>
                <c:pt idx="8">
                  <c:v>0.71810207336523124</c:v>
                </c:pt>
                <c:pt idx="9">
                  <c:v>0.50706566916043228</c:v>
                </c:pt>
                <c:pt idx="10">
                  <c:v>0.24921630094043887</c:v>
                </c:pt>
                <c:pt idx="11">
                  <c:v>0.63719943422913716</c:v>
                </c:pt>
                <c:pt idx="12">
                  <c:v>0.74262734584450407</c:v>
                </c:pt>
                <c:pt idx="13">
                  <c:v>0.4861111111111111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B7D9-4741-869B-9DEBD3E9012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032380447"/>
        <c:axId val="1032382159"/>
      </c:barChart>
      <c:catAx>
        <c:axId val="10323804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PT"/>
          </a:p>
        </c:txPr>
        <c:crossAx val="1032382159"/>
        <c:crosses val="autoZero"/>
        <c:auto val="1"/>
        <c:lblAlgn val="ctr"/>
        <c:lblOffset val="100"/>
        <c:noMultiLvlLbl val="0"/>
      </c:catAx>
      <c:valAx>
        <c:axId val="1032382159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PT"/>
          </a:p>
        </c:txPr>
        <c:crossAx val="103238044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P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PT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1400" b="0" i="0" u="none" strike="noStrike" baseline="0">
                <a:effectLst/>
              </a:rPr>
              <a:t>Percentagem de páginas que violam</a:t>
            </a:r>
            <a:r>
              <a:rPr lang="en-GB" sz="1400" b="0" i="0" u="none" strike="noStrike" baseline="0"/>
              <a:t> </a:t>
            </a:r>
            <a:endParaRPr lang="en-GB"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Dados!$A$13</c:f>
              <c:strCache>
                <c:ptCount val="1"/>
                <c:pt idx="0">
                  <c:v>9.1.1.1 Non-text content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P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Dados!$B$1:$O$1</c:f>
              <c:strCache>
                <c:ptCount val="14"/>
                <c:pt idx="0">
                  <c:v>Administração Central</c:v>
                </c:pt>
                <c:pt idx="1">
                  <c:v>Ensino Básico e Secundário</c:v>
                </c:pt>
                <c:pt idx="2">
                  <c:v>Ensino Superior</c:v>
                </c:pt>
                <c:pt idx="3">
                  <c:v>Hospitais</c:v>
                </c:pt>
                <c:pt idx="4">
                  <c:v>Juntas de freguesia</c:v>
                </c:pt>
                <c:pt idx="5">
                  <c:v>maisprocuradosAP</c:v>
                </c:pt>
                <c:pt idx="6">
                  <c:v>Municípios</c:v>
                </c:pt>
                <c:pt idx="7">
                  <c:v>Museus</c:v>
                </c:pt>
                <c:pt idx="8">
                  <c:v>Organizações Não Governamentais</c:v>
                </c:pt>
                <c:pt idx="9">
                  <c:v>Órgãos de soberania e entidades independentes</c:v>
                </c:pt>
                <c:pt idx="10">
                  <c:v>Portais e Serviços mais procurados</c:v>
                </c:pt>
                <c:pt idx="11">
                  <c:v>Região Autónoma da Madeira</c:v>
                </c:pt>
                <c:pt idx="12">
                  <c:v>Região Autónoma dos Açores</c:v>
                </c:pt>
                <c:pt idx="13">
                  <c:v>Setor Público Empresarial do Estado</c:v>
                </c:pt>
              </c:strCache>
            </c:strRef>
          </c:cat>
          <c:val>
            <c:numRef>
              <c:f>Dados!$B$18:$O$18</c:f>
              <c:numCache>
                <c:formatCode>0%</c:formatCode>
                <c:ptCount val="14"/>
                <c:pt idx="0">
                  <c:v>0.2639418710263397</c:v>
                </c:pt>
                <c:pt idx="1">
                  <c:v>0.51952662721893494</c:v>
                </c:pt>
                <c:pt idx="2">
                  <c:v>0.43611440176002708</c:v>
                </c:pt>
                <c:pt idx="3">
                  <c:v>0.2700394218134034</c:v>
                </c:pt>
                <c:pt idx="4">
                  <c:v>0.47923124612523249</c:v>
                </c:pt>
                <c:pt idx="5">
                  <c:v>0.11224489795918367</c:v>
                </c:pt>
                <c:pt idx="6">
                  <c:v>0.33379010156375949</c:v>
                </c:pt>
                <c:pt idx="7">
                  <c:v>0.3888888888888889</c:v>
                </c:pt>
                <c:pt idx="8">
                  <c:v>0.37081339712918659</c:v>
                </c:pt>
                <c:pt idx="9">
                  <c:v>0.31421446384039903</c:v>
                </c:pt>
                <c:pt idx="10">
                  <c:v>0.11128526645768025</c:v>
                </c:pt>
                <c:pt idx="11">
                  <c:v>0.71216407355021216</c:v>
                </c:pt>
                <c:pt idx="12">
                  <c:v>0.59249329758713132</c:v>
                </c:pt>
                <c:pt idx="13">
                  <c:v>0.2634548611111111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56-EB41-BE49-388AD7B3B2D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032380447"/>
        <c:axId val="1032382159"/>
      </c:barChart>
      <c:catAx>
        <c:axId val="10323804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PT"/>
          </a:p>
        </c:txPr>
        <c:crossAx val="1032382159"/>
        <c:crosses val="autoZero"/>
        <c:auto val="1"/>
        <c:lblAlgn val="ctr"/>
        <c:lblOffset val="100"/>
        <c:noMultiLvlLbl val="0"/>
      </c:catAx>
      <c:valAx>
        <c:axId val="1032382159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PT"/>
          </a:p>
        </c:txPr>
        <c:crossAx val="103238044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P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PT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1400" b="0" i="0" u="none" strike="noStrike" baseline="0">
                <a:effectLst/>
              </a:rPr>
              <a:t>Percentagem de páginas que violam</a:t>
            </a:r>
            <a:r>
              <a:rPr lang="en-GB" sz="1400" b="0" i="0" u="none" strike="noStrike" baseline="0"/>
              <a:t> </a:t>
            </a:r>
            <a:endParaRPr lang="en-GB"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PT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Dados!$A$20</c:f>
              <c:strCache>
                <c:ptCount val="1"/>
                <c:pt idx="0">
                  <c:v>9.1.3.1 Info and relationships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P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Dados!$B$1:$O$1</c:f>
              <c:strCache>
                <c:ptCount val="14"/>
                <c:pt idx="0">
                  <c:v>Administração Central</c:v>
                </c:pt>
                <c:pt idx="1">
                  <c:v>Ensino Básico e Secundário</c:v>
                </c:pt>
                <c:pt idx="2">
                  <c:v>Ensino Superior</c:v>
                </c:pt>
                <c:pt idx="3">
                  <c:v>Hospitais</c:v>
                </c:pt>
                <c:pt idx="4">
                  <c:v>Juntas de freguesia</c:v>
                </c:pt>
                <c:pt idx="5">
                  <c:v>maisprocuradosAP</c:v>
                </c:pt>
                <c:pt idx="6">
                  <c:v>Municípios</c:v>
                </c:pt>
                <c:pt idx="7">
                  <c:v>Museus</c:v>
                </c:pt>
                <c:pt idx="8">
                  <c:v>Organizações Não Governamentais</c:v>
                </c:pt>
                <c:pt idx="9">
                  <c:v>Órgãos de soberania e entidades independentes</c:v>
                </c:pt>
                <c:pt idx="10">
                  <c:v>Portais e Serviços mais procurados</c:v>
                </c:pt>
                <c:pt idx="11">
                  <c:v>Região Autónoma da Madeira</c:v>
                </c:pt>
                <c:pt idx="12">
                  <c:v>Região Autónoma dos Açores</c:v>
                </c:pt>
                <c:pt idx="13">
                  <c:v>Setor Público Empresarial do Estado</c:v>
                </c:pt>
              </c:strCache>
            </c:strRef>
          </c:cat>
          <c:val>
            <c:numRef>
              <c:f>Dados!$B$25:$O$25</c:f>
              <c:numCache>
                <c:formatCode>0%</c:formatCode>
                <c:ptCount val="14"/>
                <c:pt idx="0">
                  <c:v>0.83287920072661215</c:v>
                </c:pt>
                <c:pt idx="1">
                  <c:v>0.80946745562130173</c:v>
                </c:pt>
                <c:pt idx="2">
                  <c:v>0.88356743949906924</c:v>
                </c:pt>
                <c:pt idx="3">
                  <c:v>0.73521681997371879</c:v>
                </c:pt>
                <c:pt idx="4">
                  <c:v>0.87290762554246748</c:v>
                </c:pt>
                <c:pt idx="5">
                  <c:v>0.75139146567717996</c:v>
                </c:pt>
                <c:pt idx="6">
                  <c:v>0.89690472352087702</c:v>
                </c:pt>
                <c:pt idx="7">
                  <c:v>0.81578947368421051</c:v>
                </c:pt>
                <c:pt idx="8">
                  <c:v>0.75558213716108458</c:v>
                </c:pt>
                <c:pt idx="9">
                  <c:v>0.89692435577722363</c:v>
                </c:pt>
                <c:pt idx="10">
                  <c:v>0.68181818181818177</c:v>
                </c:pt>
                <c:pt idx="11">
                  <c:v>0.93635077793493637</c:v>
                </c:pt>
                <c:pt idx="12">
                  <c:v>0.579088471849866</c:v>
                </c:pt>
                <c:pt idx="13">
                  <c:v>0.76171875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BD-3746-8272-7F2449F3CD7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032380447"/>
        <c:axId val="1032382159"/>
      </c:barChart>
      <c:catAx>
        <c:axId val="10323804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PT"/>
          </a:p>
        </c:txPr>
        <c:crossAx val="1032382159"/>
        <c:crosses val="autoZero"/>
        <c:auto val="1"/>
        <c:lblAlgn val="ctr"/>
        <c:lblOffset val="100"/>
        <c:noMultiLvlLbl val="0"/>
      </c:catAx>
      <c:valAx>
        <c:axId val="1032382159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PT"/>
          </a:p>
        </c:txPr>
        <c:crossAx val="103238044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P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PT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1400" b="0" i="0" u="none" strike="noStrike" baseline="0">
                <a:effectLst/>
              </a:rPr>
              <a:t>Percentagem de páginas que violam</a:t>
            </a:r>
            <a:r>
              <a:rPr lang="en-GB" sz="1400" b="0" i="0" u="none" strike="noStrike" baseline="0"/>
              <a:t> </a:t>
            </a:r>
            <a:endParaRPr lang="en-GB"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PT"/>
        </a:p>
      </c:txPr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Dados!$A$27</c:f>
              <c:strCache>
                <c:ptCount val="1"/>
                <c:pt idx="0">
                  <c:v>9.1.4.3 Contrast (minimum)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P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Dados!$B$1:$O$1</c:f>
              <c:strCache>
                <c:ptCount val="14"/>
                <c:pt idx="0">
                  <c:v>Administração Central</c:v>
                </c:pt>
                <c:pt idx="1">
                  <c:v>Ensino Básico e Secundário</c:v>
                </c:pt>
                <c:pt idx="2">
                  <c:v>Ensino Superior</c:v>
                </c:pt>
                <c:pt idx="3">
                  <c:v>Hospitais</c:v>
                </c:pt>
                <c:pt idx="4">
                  <c:v>Juntas de freguesia</c:v>
                </c:pt>
                <c:pt idx="5">
                  <c:v>maisprocuradosAP</c:v>
                </c:pt>
                <c:pt idx="6">
                  <c:v>Municípios</c:v>
                </c:pt>
                <c:pt idx="7">
                  <c:v>Museus</c:v>
                </c:pt>
                <c:pt idx="8">
                  <c:v>Organizações Não Governamentais</c:v>
                </c:pt>
                <c:pt idx="9">
                  <c:v>Órgãos de soberania e entidades independentes</c:v>
                </c:pt>
                <c:pt idx="10">
                  <c:v>Portais e Serviços mais procurados</c:v>
                </c:pt>
                <c:pt idx="11">
                  <c:v>Região Autónoma da Madeira</c:v>
                </c:pt>
                <c:pt idx="12">
                  <c:v>Região Autónoma dos Açores</c:v>
                </c:pt>
                <c:pt idx="13">
                  <c:v>Setor Público Empresarial do Estado</c:v>
                </c:pt>
              </c:strCache>
            </c:strRef>
          </c:cat>
          <c:val>
            <c:numRef>
              <c:f>Dados!$B$32:$O$32</c:f>
              <c:numCache>
                <c:formatCode>0%</c:formatCode>
                <c:ptCount val="14"/>
                <c:pt idx="0">
                  <c:v>0.56148955495004538</c:v>
                </c:pt>
                <c:pt idx="1">
                  <c:v>0.89585798816568052</c:v>
                </c:pt>
                <c:pt idx="2">
                  <c:v>0.82687425960399386</c:v>
                </c:pt>
                <c:pt idx="3">
                  <c:v>0.74375821287779242</c:v>
                </c:pt>
                <c:pt idx="4">
                  <c:v>0.82269063856168634</c:v>
                </c:pt>
                <c:pt idx="5">
                  <c:v>0.51576994434137291</c:v>
                </c:pt>
                <c:pt idx="6">
                  <c:v>0.88416895050781885</c:v>
                </c:pt>
                <c:pt idx="7">
                  <c:v>0.74220272904483431</c:v>
                </c:pt>
                <c:pt idx="8">
                  <c:v>0.85885167464114831</c:v>
                </c:pt>
                <c:pt idx="9">
                  <c:v>0.90024937655860349</c:v>
                </c:pt>
                <c:pt idx="10">
                  <c:v>0.5219435736677116</c:v>
                </c:pt>
                <c:pt idx="11">
                  <c:v>0.94695898161244696</c:v>
                </c:pt>
                <c:pt idx="12">
                  <c:v>0.82305630026809651</c:v>
                </c:pt>
                <c:pt idx="13">
                  <c:v>0.76345486111111116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9A-B441-86A9-AFF8C771FED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032380447"/>
        <c:axId val="1032382159"/>
      </c:barChart>
      <c:catAx>
        <c:axId val="10323804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PT"/>
          </a:p>
        </c:txPr>
        <c:crossAx val="1032382159"/>
        <c:crosses val="autoZero"/>
        <c:auto val="1"/>
        <c:lblAlgn val="ctr"/>
        <c:lblOffset val="100"/>
        <c:noMultiLvlLbl val="0"/>
      </c:catAx>
      <c:valAx>
        <c:axId val="1032382159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PT"/>
          </a:p>
        </c:txPr>
        <c:crossAx val="103238044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P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PT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1400" b="0" i="0" u="none" strike="noStrike" baseline="0">
                <a:effectLst/>
              </a:rPr>
              <a:t>Percentagem de páginas que violam</a:t>
            </a:r>
            <a:r>
              <a:rPr lang="en-GB" sz="1400" b="0" i="0" u="none" strike="noStrike" baseline="0"/>
              <a:t> </a:t>
            </a:r>
            <a:endParaRPr lang="en-GB"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PT"/>
        </a:p>
      </c:txPr>
    </c:title>
    <c:autoTitleDeleted val="0"/>
    <c:plotArea>
      <c:layout/>
      <c:barChart>
        <c:barDir val="col"/>
        <c:grouping val="clustered"/>
        <c:varyColors val="0"/>
        <c:ser>
          <c:idx val="3"/>
          <c:order val="0"/>
          <c:tx>
            <c:strRef>
              <c:f>Dados!$A$34</c:f>
              <c:strCache>
                <c:ptCount val="1"/>
                <c:pt idx="0">
                  <c:v>9.2.1.1 Keyboard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P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Dados!$B$1:$O$1</c:f>
              <c:strCache>
                <c:ptCount val="14"/>
                <c:pt idx="0">
                  <c:v>Administração Central</c:v>
                </c:pt>
                <c:pt idx="1">
                  <c:v>Ensino Básico e Secundário</c:v>
                </c:pt>
                <c:pt idx="2">
                  <c:v>Ensino Superior</c:v>
                </c:pt>
                <c:pt idx="3">
                  <c:v>Hospitais</c:v>
                </c:pt>
                <c:pt idx="4">
                  <c:v>Juntas de freguesia</c:v>
                </c:pt>
                <c:pt idx="5">
                  <c:v>maisprocuradosAP</c:v>
                </c:pt>
                <c:pt idx="6">
                  <c:v>Municípios</c:v>
                </c:pt>
                <c:pt idx="7">
                  <c:v>Museus</c:v>
                </c:pt>
                <c:pt idx="8">
                  <c:v>Organizações Não Governamentais</c:v>
                </c:pt>
                <c:pt idx="9">
                  <c:v>Órgãos de soberania e entidades independentes</c:v>
                </c:pt>
                <c:pt idx="10">
                  <c:v>Portais e Serviços mais procurados</c:v>
                </c:pt>
                <c:pt idx="11">
                  <c:v>Região Autónoma da Madeira</c:v>
                </c:pt>
                <c:pt idx="12">
                  <c:v>Região Autónoma dos Açores</c:v>
                </c:pt>
                <c:pt idx="13">
                  <c:v>Setor Público Empresarial do Estado</c:v>
                </c:pt>
              </c:strCache>
            </c:strRef>
          </c:cat>
          <c:val>
            <c:numRef>
              <c:f>Dados!$B$39:$O$39</c:f>
              <c:numCache>
                <c:formatCode>0%</c:formatCode>
                <c:ptCount val="14"/>
                <c:pt idx="0">
                  <c:v>0.1251589464123524</c:v>
                </c:pt>
                <c:pt idx="1">
                  <c:v>7.2781065088757396E-2</c:v>
                </c:pt>
                <c:pt idx="2">
                  <c:v>8.8339820612624811E-2</c:v>
                </c:pt>
                <c:pt idx="3">
                  <c:v>0.12943495400788435</c:v>
                </c:pt>
                <c:pt idx="4">
                  <c:v>7.0675759454432732E-2</c:v>
                </c:pt>
                <c:pt idx="5">
                  <c:v>0.18645640074211503</c:v>
                </c:pt>
                <c:pt idx="6">
                  <c:v>0.14138320167660809</c:v>
                </c:pt>
                <c:pt idx="7">
                  <c:v>0.20175438596491227</c:v>
                </c:pt>
                <c:pt idx="8">
                  <c:v>0.17424242424242425</c:v>
                </c:pt>
                <c:pt idx="9">
                  <c:v>6.816292601828762E-2</c:v>
                </c:pt>
                <c:pt idx="10">
                  <c:v>0.16614420062695925</c:v>
                </c:pt>
                <c:pt idx="11">
                  <c:v>0.12517680339462517</c:v>
                </c:pt>
                <c:pt idx="12">
                  <c:v>5.6300268096514748E-2</c:v>
                </c:pt>
                <c:pt idx="13">
                  <c:v>0.24348958333333334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39-E249-A41F-E195EDE764C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032380447"/>
        <c:axId val="1032382159"/>
      </c:barChart>
      <c:catAx>
        <c:axId val="10323804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PT"/>
          </a:p>
        </c:txPr>
        <c:crossAx val="1032382159"/>
        <c:crosses val="autoZero"/>
        <c:auto val="1"/>
        <c:lblAlgn val="ctr"/>
        <c:lblOffset val="100"/>
        <c:noMultiLvlLbl val="0"/>
      </c:catAx>
      <c:valAx>
        <c:axId val="1032382159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PT"/>
          </a:p>
        </c:txPr>
        <c:crossAx val="103238044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P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PT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1400" b="0" i="0" u="none" strike="noStrike" baseline="0">
                <a:effectLst/>
              </a:rPr>
              <a:t>Percentagem de páginas que violam</a:t>
            </a:r>
            <a:r>
              <a:rPr lang="en-GB" sz="1400" b="0" i="0" u="none" strike="noStrike" baseline="0"/>
              <a:t> </a:t>
            </a:r>
            <a:endParaRPr lang="en-GB"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PT"/>
        </a:p>
      </c:txPr>
    </c:title>
    <c:autoTitleDeleted val="0"/>
    <c:plotArea>
      <c:layout/>
      <c:barChart>
        <c:barDir val="col"/>
        <c:grouping val="clustered"/>
        <c:varyColors val="0"/>
        <c:ser>
          <c:idx val="4"/>
          <c:order val="0"/>
          <c:tx>
            <c:strRef>
              <c:f>Dados!$A$41</c:f>
              <c:strCache>
                <c:ptCount val="1"/>
                <c:pt idx="0">
                  <c:v>9.2.4.1 Bypass blocks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P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Dados!$B$1:$O$1</c:f>
              <c:strCache>
                <c:ptCount val="14"/>
                <c:pt idx="0">
                  <c:v>Administração Central</c:v>
                </c:pt>
                <c:pt idx="1">
                  <c:v>Ensino Básico e Secundário</c:v>
                </c:pt>
                <c:pt idx="2">
                  <c:v>Ensino Superior</c:v>
                </c:pt>
                <c:pt idx="3">
                  <c:v>Hospitais</c:v>
                </c:pt>
                <c:pt idx="4">
                  <c:v>Juntas de freguesia</c:v>
                </c:pt>
                <c:pt idx="5">
                  <c:v>maisprocuradosAP</c:v>
                </c:pt>
                <c:pt idx="6">
                  <c:v>Municípios</c:v>
                </c:pt>
                <c:pt idx="7">
                  <c:v>Museus</c:v>
                </c:pt>
                <c:pt idx="8">
                  <c:v>Organizações Não Governamentais</c:v>
                </c:pt>
                <c:pt idx="9">
                  <c:v>Órgãos de soberania e entidades independentes</c:v>
                </c:pt>
                <c:pt idx="10">
                  <c:v>Portais e Serviços mais procurados</c:v>
                </c:pt>
                <c:pt idx="11">
                  <c:v>Região Autónoma da Madeira</c:v>
                </c:pt>
                <c:pt idx="12">
                  <c:v>Região Autónoma dos Açores</c:v>
                </c:pt>
                <c:pt idx="13">
                  <c:v>Setor Público Empresarial do Estado</c:v>
                </c:pt>
              </c:strCache>
            </c:strRef>
          </c:cat>
          <c:val>
            <c:numRef>
              <c:f>Dados!$B$46:$O$46</c:f>
              <c:numCache>
                <c:formatCode>0%</c:formatCode>
                <c:ptCount val="14"/>
                <c:pt idx="0">
                  <c:v>0.64595821980018164</c:v>
                </c:pt>
                <c:pt idx="1">
                  <c:v>0.36390532544378701</c:v>
                </c:pt>
                <c:pt idx="2">
                  <c:v>0.55931629717380271</c:v>
                </c:pt>
                <c:pt idx="3">
                  <c:v>0.3988173455978975</c:v>
                </c:pt>
                <c:pt idx="4">
                  <c:v>0.66955982641041534</c:v>
                </c:pt>
                <c:pt idx="5">
                  <c:v>0.41280148423005564</c:v>
                </c:pt>
                <c:pt idx="6">
                  <c:v>0.55352248911816859</c:v>
                </c:pt>
                <c:pt idx="7">
                  <c:v>0.48879142300194933</c:v>
                </c:pt>
                <c:pt idx="8">
                  <c:v>0.58692185007974484</c:v>
                </c:pt>
                <c:pt idx="9">
                  <c:v>0.58354114713216954</c:v>
                </c:pt>
                <c:pt idx="10">
                  <c:v>0.34012539184952978</c:v>
                </c:pt>
                <c:pt idx="11">
                  <c:v>0.6089108910891089</c:v>
                </c:pt>
                <c:pt idx="12">
                  <c:v>0.34852546916890081</c:v>
                </c:pt>
                <c:pt idx="13">
                  <c:v>0.4904513888888889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C7-E64A-B81B-4CCC475C9A4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032380447"/>
        <c:axId val="1032382159"/>
      </c:barChart>
      <c:catAx>
        <c:axId val="10323804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PT"/>
          </a:p>
        </c:txPr>
        <c:crossAx val="1032382159"/>
        <c:crosses val="autoZero"/>
        <c:auto val="1"/>
        <c:lblAlgn val="ctr"/>
        <c:lblOffset val="100"/>
        <c:noMultiLvlLbl val="0"/>
      </c:catAx>
      <c:valAx>
        <c:axId val="1032382159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PT"/>
          </a:p>
        </c:txPr>
        <c:crossAx val="103238044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P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P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1400" b="0" i="0" u="none" strike="noStrike" baseline="0">
                <a:effectLst/>
              </a:rPr>
              <a:t>Percentagem de páginas que violam</a:t>
            </a:r>
            <a:r>
              <a:rPr lang="en-GB" sz="1400" b="0" i="0" u="none" strike="noStrike" baseline="0"/>
              <a:t> 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Dados!$A$13</c:f>
              <c:strCache>
                <c:ptCount val="1"/>
                <c:pt idx="0">
                  <c:v>9.1.1.1 Non-text content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P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Dados!$P$18</c:f>
              <c:numCache>
                <c:formatCode>0%</c:formatCode>
                <c:ptCount val="1"/>
                <c:pt idx="0">
                  <c:v>0.35722988934477184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8B-0F4E-952A-E4A8CDFA02A7}"/>
            </c:ext>
          </c:extLst>
        </c:ser>
        <c:ser>
          <c:idx val="3"/>
          <c:order val="1"/>
          <c:tx>
            <c:strRef>
              <c:f>Dados!$A$20</c:f>
              <c:strCache>
                <c:ptCount val="1"/>
                <c:pt idx="0">
                  <c:v>9.1.3.1 Info and relationships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P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Dados!$P$25</c:f>
              <c:numCache>
                <c:formatCode>0%</c:formatCode>
                <c:ptCount val="1"/>
                <c:pt idx="0">
                  <c:v>0.84585353723734924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78B-0F4E-952A-E4A8CDFA02A7}"/>
            </c:ext>
          </c:extLst>
        </c:ser>
        <c:ser>
          <c:idx val="5"/>
          <c:order val="2"/>
          <c:tx>
            <c:strRef>
              <c:f>Dados!$A$27</c:f>
              <c:strCache>
                <c:ptCount val="1"/>
                <c:pt idx="0">
                  <c:v>9.1.4.3 Contrast (minimum)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P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Dados!$P$32</c:f>
              <c:numCache>
                <c:formatCode>0%</c:formatCode>
                <c:ptCount val="1"/>
                <c:pt idx="0">
                  <c:v>0.79505159766256372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78B-0F4E-952A-E4A8CDFA02A7}"/>
            </c:ext>
          </c:extLst>
        </c:ser>
        <c:ser>
          <c:idx val="7"/>
          <c:order val="3"/>
          <c:tx>
            <c:strRef>
              <c:f>Dados!$A$34</c:f>
              <c:strCache>
                <c:ptCount val="1"/>
                <c:pt idx="0">
                  <c:v>9.2.1.1 Keyboard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P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Dados!$P$39</c:f>
              <c:numCache>
                <c:formatCode>0%</c:formatCode>
                <c:ptCount val="1"/>
                <c:pt idx="0">
                  <c:v>0.13422852169588462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78B-0F4E-952A-E4A8CDFA02A7}"/>
            </c:ext>
          </c:extLst>
        </c:ser>
        <c:ser>
          <c:idx val="9"/>
          <c:order val="4"/>
          <c:tx>
            <c:strRef>
              <c:f>Dados!$A$41</c:f>
              <c:strCache>
                <c:ptCount val="1"/>
                <c:pt idx="0">
                  <c:v>9.2.4.1 Bypass blocks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P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Dados!$P$46</c:f>
              <c:numCache>
                <c:formatCode>0%</c:formatCode>
                <c:ptCount val="1"/>
                <c:pt idx="0">
                  <c:v>0.546810891458411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78B-0F4E-952A-E4A8CDFA02A7}"/>
            </c:ext>
          </c:extLst>
        </c:ser>
        <c:ser>
          <c:idx val="11"/>
          <c:order val="5"/>
          <c:tx>
            <c:strRef>
              <c:f>Dados!$A$48</c:f>
              <c:strCache>
                <c:ptCount val="1"/>
                <c:pt idx="0">
                  <c:v>9.2.4.2 Page titled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P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Dados!$P$53</c:f>
              <c:numCache>
                <c:formatCode>0%</c:formatCode>
                <c:ptCount val="1"/>
                <c:pt idx="0">
                  <c:v>8.1810269799825943E-3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78B-0F4E-952A-E4A8CDFA02A7}"/>
            </c:ext>
          </c:extLst>
        </c:ser>
        <c:ser>
          <c:idx val="13"/>
          <c:order val="6"/>
          <c:tx>
            <c:strRef>
              <c:f>Dados!$A$55</c:f>
              <c:strCache>
                <c:ptCount val="1"/>
                <c:pt idx="0">
                  <c:v>9.2.4.4 Link purpose (in context)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P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Dados!$P$60</c:f>
              <c:numCache>
                <c:formatCode>0%</c:formatCode>
                <c:ptCount val="1"/>
                <c:pt idx="0">
                  <c:v>0.65343777197563102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78B-0F4E-952A-E4A8CDFA02A7}"/>
            </c:ext>
          </c:extLst>
        </c:ser>
        <c:ser>
          <c:idx val="15"/>
          <c:order val="7"/>
          <c:tx>
            <c:strRef>
              <c:f>Dados!$A$62</c:f>
              <c:strCache>
                <c:ptCount val="1"/>
                <c:pt idx="0">
                  <c:v>9.2.4.5 Multiple ways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P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Dados!$P$67</c:f>
              <c:numCache>
                <c:formatCode>0%</c:formatCode>
                <c:ptCount val="1"/>
                <c:pt idx="0">
                  <c:v>1.4472211861245804E-2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78B-0F4E-952A-E4A8CDFA02A7}"/>
            </c:ext>
          </c:extLst>
        </c:ser>
        <c:ser>
          <c:idx val="17"/>
          <c:order val="8"/>
          <c:tx>
            <c:strRef>
              <c:f>Dados!$A$69</c:f>
              <c:strCache>
                <c:ptCount val="1"/>
                <c:pt idx="0">
                  <c:v>9.2.5.3 Label in name</c:v>
                </c:pt>
              </c:strCache>
            </c:strRef>
          </c:tx>
          <c:spPr>
            <a:solidFill>
              <a:schemeClr val="accent6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P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Dados!$P$74</c:f>
              <c:numCache>
                <c:formatCode>0%</c:formatCode>
                <c:ptCount val="1"/>
                <c:pt idx="0">
                  <c:v>0.12239214223548427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78B-0F4E-952A-E4A8CDFA02A7}"/>
            </c:ext>
          </c:extLst>
        </c:ser>
        <c:ser>
          <c:idx val="19"/>
          <c:order val="9"/>
          <c:tx>
            <c:strRef>
              <c:f>Dados!$A$76</c:f>
              <c:strCache>
                <c:ptCount val="1"/>
                <c:pt idx="0">
                  <c:v>9.3.1.1 Language of page</c:v>
                </c:pt>
              </c:strCache>
            </c:strRef>
          </c:tx>
          <c:spPr>
            <a:solidFill>
              <a:schemeClr val="accent2">
                <a:lumMod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P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Dados!$P$81</c:f>
              <c:numCache>
                <c:formatCode>0%</c:formatCode>
                <c:ptCount val="1"/>
                <c:pt idx="0">
                  <c:v>8.9916697749595917E-2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478B-0F4E-952A-E4A8CDFA02A7}"/>
            </c:ext>
          </c:extLst>
        </c:ser>
        <c:ser>
          <c:idx val="21"/>
          <c:order val="10"/>
          <c:tx>
            <c:strRef>
              <c:f>Dados!$A$83</c:f>
              <c:strCache>
                <c:ptCount val="1"/>
                <c:pt idx="0">
                  <c:v>9.3.2.2 On input</c:v>
                </c:pt>
              </c:strCache>
            </c:strRef>
          </c:tx>
          <c:spPr>
            <a:solidFill>
              <a:schemeClr val="accent4">
                <a:lumMod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P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Dados!$P$88</c:f>
              <c:numCache>
                <c:formatCode>0%</c:formatCode>
                <c:ptCount val="1"/>
                <c:pt idx="0">
                  <c:v>0.17167723486261346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478B-0F4E-952A-E4A8CDFA02A7}"/>
            </c:ext>
          </c:extLst>
        </c:ser>
        <c:ser>
          <c:idx val="23"/>
          <c:order val="11"/>
          <c:tx>
            <c:strRef>
              <c:f>Dados!$A$90</c:f>
              <c:strCache>
                <c:ptCount val="1"/>
                <c:pt idx="0">
                  <c:v>9.4.1.1 Parsing</c:v>
                </c:pt>
              </c:strCache>
            </c:strRef>
          </c:tx>
          <c:spPr>
            <a:solidFill>
              <a:schemeClr val="accent6">
                <a:lumMod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P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Dados!$P$95</c:f>
              <c:numCache>
                <c:formatCode>0%</c:formatCode>
                <c:ptCount val="1"/>
                <c:pt idx="0">
                  <c:v>0.24301877408927017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478B-0F4E-952A-E4A8CDFA02A7}"/>
            </c:ext>
          </c:extLst>
        </c:ser>
        <c:ser>
          <c:idx val="25"/>
          <c:order val="12"/>
          <c:tx>
            <c:strRef>
              <c:f>Dados!$A$97</c:f>
              <c:strCache>
                <c:ptCount val="1"/>
                <c:pt idx="0">
                  <c:v>9.4.1.2 Name, role, value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P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Dados!$P$102</c:f>
              <c:numCache>
                <c:formatCode>0%</c:formatCode>
                <c:ptCount val="1"/>
                <c:pt idx="0">
                  <c:v>0.58848688300385432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478B-0F4E-952A-E4A8CDFA02A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550179999"/>
        <c:axId val="1012687871"/>
      </c:barChart>
      <c:catAx>
        <c:axId val="550179999"/>
        <c:scaling>
          <c:orientation val="minMax"/>
        </c:scaling>
        <c:delete val="1"/>
        <c:axPos val="b"/>
        <c:majorTickMark val="none"/>
        <c:minorTickMark val="none"/>
        <c:tickLblPos val="nextTo"/>
        <c:crossAx val="1012687871"/>
        <c:crosses val="autoZero"/>
        <c:auto val="1"/>
        <c:lblAlgn val="ctr"/>
        <c:lblOffset val="100"/>
        <c:noMultiLvlLbl val="0"/>
      </c:catAx>
      <c:valAx>
        <c:axId val="1012687871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PT"/>
          </a:p>
        </c:txPr>
        <c:crossAx val="55017999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P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PT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1400" b="0" i="0" u="none" strike="noStrike" baseline="0">
                <a:effectLst/>
              </a:rPr>
              <a:t>Percentagem de páginas que violam</a:t>
            </a:r>
            <a:r>
              <a:rPr lang="en-GB" sz="1400" b="0" i="0" u="none" strike="noStrike" baseline="0"/>
              <a:t> </a:t>
            </a:r>
            <a:endParaRPr lang="en-GB"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PT"/>
        </a:p>
      </c:txPr>
    </c:title>
    <c:autoTitleDeleted val="0"/>
    <c:plotArea>
      <c:layout/>
      <c:barChart>
        <c:barDir val="col"/>
        <c:grouping val="clustered"/>
        <c:varyColors val="0"/>
        <c:ser>
          <c:idx val="5"/>
          <c:order val="0"/>
          <c:tx>
            <c:strRef>
              <c:f>Dados!$A$48</c:f>
              <c:strCache>
                <c:ptCount val="1"/>
                <c:pt idx="0">
                  <c:v>9.2.4.2 Page titled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P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Dados!$B$1:$O$1</c:f>
              <c:strCache>
                <c:ptCount val="14"/>
                <c:pt idx="0">
                  <c:v>Administração Central</c:v>
                </c:pt>
                <c:pt idx="1">
                  <c:v>Ensino Básico e Secundário</c:v>
                </c:pt>
                <c:pt idx="2">
                  <c:v>Ensino Superior</c:v>
                </c:pt>
                <c:pt idx="3">
                  <c:v>Hospitais</c:v>
                </c:pt>
                <c:pt idx="4">
                  <c:v>Juntas de freguesia</c:v>
                </c:pt>
                <c:pt idx="5">
                  <c:v>maisprocuradosAP</c:v>
                </c:pt>
                <c:pt idx="6">
                  <c:v>Municípios</c:v>
                </c:pt>
                <c:pt idx="7">
                  <c:v>Museus</c:v>
                </c:pt>
                <c:pt idx="8">
                  <c:v>Organizações Não Governamentais</c:v>
                </c:pt>
                <c:pt idx="9">
                  <c:v>Órgãos de soberania e entidades independentes</c:v>
                </c:pt>
                <c:pt idx="10">
                  <c:v>Portais e Serviços mais procurados</c:v>
                </c:pt>
                <c:pt idx="11">
                  <c:v>Região Autónoma da Madeira</c:v>
                </c:pt>
                <c:pt idx="12">
                  <c:v>Região Autónoma dos Açores</c:v>
                </c:pt>
                <c:pt idx="13">
                  <c:v>Setor Público Empresarial do Estado</c:v>
                </c:pt>
              </c:strCache>
            </c:strRef>
          </c:cat>
          <c:val>
            <c:numRef>
              <c:f>Dados!$B$53:$O$53</c:f>
              <c:numCache>
                <c:formatCode>0%</c:formatCode>
                <c:ptCount val="14"/>
                <c:pt idx="0">
                  <c:v>4.5413260672116261E-3</c:v>
                </c:pt>
                <c:pt idx="1">
                  <c:v>5.9171597633136095E-4</c:v>
                </c:pt>
                <c:pt idx="2">
                  <c:v>1.1846336097478422E-2</c:v>
                </c:pt>
                <c:pt idx="3">
                  <c:v>1.9710906701708277E-3</c:v>
                </c:pt>
                <c:pt idx="4">
                  <c:v>0</c:v>
                </c:pt>
                <c:pt idx="5">
                  <c:v>4.6382189239332098E-3</c:v>
                </c:pt>
                <c:pt idx="6">
                  <c:v>4.0303079155247458E-3</c:v>
                </c:pt>
                <c:pt idx="7">
                  <c:v>3.8986354775828458E-3</c:v>
                </c:pt>
                <c:pt idx="8">
                  <c:v>1.1961722488038277E-3</c:v>
                </c:pt>
                <c:pt idx="9">
                  <c:v>2.4937655860349127E-3</c:v>
                </c:pt>
                <c:pt idx="10">
                  <c:v>1.2539184952978056E-2</c:v>
                </c:pt>
                <c:pt idx="11">
                  <c:v>7.0721357850070724E-4</c:v>
                </c:pt>
                <c:pt idx="12">
                  <c:v>4.8257372654155493E-2</c:v>
                </c:pt>
                <c:pt idx="13">
                  <c:v>5.8159722222222224E-2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F4-6644-B203-CA394008989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032380447"/>
        <c:axId val="1032382159"/>
      </c:barChart>
      <c:catAx>
        <c:axId val="10323804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PT"/>
          </a:p>
        </c:txPr>
        <c:crossAx val="1032382159"/>
        <c:crosses val="autoZero"/>
        <c:auto val="1"/>
        <c:lblAlgn val="ctr"/>
        <c:lblOffset val="100"/>
        <c:noMultiLvlLbl val="0"/>
      </c:catAx>
      <c:valAx>
        <c:axId val="1032382159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PT"/>
          </a:p>
        </c:txPr>
        <c:crossAx val="103238044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P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PT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1400" b="0" i="0" u="none" strike="noStrike" baseline="0">
                <a:effectLst/>
              </a:rPr>
              <a:t>Percentagem de páginas que violam</a:t>
            </a:r>
            <a:r>
              <a:rPr lang="en-GB" sz="1400" b="0" i="0" u="none" strike="noStrike" baseline="0"/>
              <a:t> </a:t>
            </a:r>
            <a:endParaRPr lang="en-GB"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PT"/>
        </a:p>
      </c:txPr>
    </c:title>
    <c:autoTitleDeleted val="0"/>
    <c:plotArea>
      <c:layout/>
      <c:barChart>
        <c:barDir val="col"/>
        <c:grouping val="clustered"/>
        <c:varyColors val="0"/>
        <c:ser>
          <c:idx val="6"/>
          <c:order val="0"/>
          <c:tx>
            <c:strRef>
              <c:f>Dados!$A$55</c:f>
              <c:strCache>
                <c:ptCount val="1"/>
                <c:pt idx="0">
                  <c:v>9.2.4.4 Link purpose (in context)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P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Dados!$B$1:$O$1</c:f>
              <c:strCache>
                <c:ptCount val="14"/>
                <c:pt idx="0">
                  <c:v>Administração Central</c:v>
                </c:pt>
                <c:pt idx="1">
                  <c:v>Ensino Básico e Secundário</c:v>
                </c:pt>
                <c:pt idx="2">
                  <c:v>Ensino Superior</c:v>
                </c:pt>
                <c:pt idx="3">
                  <c:v>Hospitais</c:v>
                </c:pt>
                <c:pt idx="4">
                  <c:v>Juntas de freguesia</c:v>
                </c:pt>
                <c:pt idx="5">
                  <c:v>maisprocuradosAP</c:v>
                </c:pt>
                <c:pt idx="6">
                  <c:v>Municípios</c:v>
                </c:pt>
                <c:pt idx="7">
                  <c:v>Museus</c:v>
                </c:pt>
                <c:pt idx="8">
                  <c:v>Organizações Não Governamentais</c:v>
                </c:pt>
                <c:pt idx="9">
                  <c:v>Órgãos de soberania e entidades independentes</c:v>
                </c:pt>
                <c:pt idx="10">
                  <c:v>Portais e Serviços mais procurados</c:v>
                </c:pt>
                <c:pt idx="11">
                  <c:v>Região Autónoma da Madeira</c:v>
                </c:pt>
                <c:pt idx="12">
                  <c:v>Região Autónoma dos Açores</c:v>
                </c:pt>
                <c:pt idx="13">
                  <c:v>Setor Público Empresarial do Estado</c:v>
                </c:pt>
              </c:strCache>
            </c:strRef>
          </c:cat>
          <c:val>
            <c:numRef>
              <c:f>Dados!$B$60:$O$60</c:f>
              <c:numCache>
                <c:formatCode>0%</c:formatCode>
                <c:ptCount val="14"/>
                <c:pt idx="0">
                  <c:v>0.46575840145322434</c:v>
                </c:pt>
                <c:pt idx="1">
                  <c:v>0.84378698224852067</c:v>
                </c:pt>
                <c:pt idx="2">
                  <c:v>0.81841259096293784</c:v>
                </c:pt>
                <c:pt idx="3">
                  <c:v>0.70499342969776613</c:v>
                </c:pt>
                <c:pt idx="4">
                  <c:v>0.62988220706757592</c:v>
                </c:pt>
                <c:pt idx="5">
                  <c:v>0.29870129870129869</c:v>
                </c:pt>
                <c:pt idx="6">
                  <c:v>0.65137836530710946</c:v>
                </c:pt>
                <c:pt idx="7">
                  <c:v>0.74951267056530213</c:v>
                </c:pt>
                <c:pt idx="8">
                  <c:v>0.6802232854864434</c:v>
                </c:pt>
                <c:pt idx="9">
                  <c:v>0.56691604322527012</c:v>
                </c:pt>
                <c:pt idx="10">
                  <c:v>0.43103448275862066</c:v>
                </c:pt>
                <c:pt idx="11">
                  <c:v>0.89745403111739741</c:v>
                </c:pt>
                <c:pt idx="12">
                  <c:v>0.55227882037533516</c:v>
                </c:pt>
                <c:pt idx="13">
                  <c:v>0.55729166666666663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0E-394F-A71D-D0AB6A8CE7B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032380447"/>
        <c:axId val="1032382159"/>
      </c:barChart>
      <c:catAx>
        <c:axId val="10323804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PT"/>
          </a:p>
        </c:txPr>
        <c:crossAx val="1032382159"/>
        <c:crosses val="autoZero"/>
        <c:auto val="1"/>
        <c:lblAlgn val="ctr"/>
        <c:lblOffset val="100"/>
        <c:noMultiLvlLbl val="0"/>
      </c:catAx>
      <c:valAx>
        <c:axId val="1032382159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PT"/>
          </a:p>
        </c:txPr>
        <c:crossAx val="103238044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P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PT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1400" b="0" i="0" u="none" strike="noStrike" baseline="0">
                <a:effectLst/>
              </a:rPr>
              <a:t>Percentagem de páginas que violam</a:t>
            </a:r>
            <a:r>
              <a:rPr lang="en-GB" sz="1400" b="0" i="0" u="none" strike="noStrike" baseline="0"/>
              <a:t> </a:t>
            </a:r>
            <a:endParaRPr lang="en-GB"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PT"/>
        </a:p>
      </c:txPr>
    </c:title>
    <c:autoTitleDeleted val="0"/>
    <c:plotArea>
      <c:layout/>
      <c:barChart>
        <c:barDir val="col"/>
        <c:grouping val="clustered"/>
        <c:varyColors val="0"/>
        <c:ser>
          <c:idx val="7"/>
          <c:order val="0"/>
          <c:tx>
            <c:strRef>
              <c:f>Dados!$A$62</c:f>
              <c:strCache>
                <c:ptCount val="1"/>
                <c:pt idx="0">
                  <c:v>9.2.4.5 Multiple ways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P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Dados!$B$1:$O$1</c:f>
              <c:strCache>
                <c:ptCount val="14"/>
                <c:pt idx="0">
                  <c:v>Administração Central</c:v>
                </c:pt>
                <c:pt idx="1">
                  <c:v>Ensino Básico e Secundário</c:v>
                </c:pt>
                <c:pt idx="2">
                  <c:v>Ensino Superior</c:v>
                </c:pt>
                <c:pt idx="3">
                  <c:v>Hospitais</c:v>
                </c:pt>
                <c:pt idx="4">
                  <c:v>Juntas de freguesia</c:v>
                </c:pt>
                <c:pt idx="5">
                  <c:v>maisprocuradosAP</c:v>
                </c:pt>
                <c:pt idx="6">
                  <c:v>Municípios</c:v>
                </c:pt>
                <c:pt idx="7">
                  <c:v>Museus</c:v>
                </c:pt>
                <c:pt idx="8">
                  <c:v>Organizações Não Governamentais</c:v>
                </c:pt>
                <c:pt idx="9">
                  <c:v>Órgãos de soberania e entidades independentes</c:v>
                </c:pt>
                <c:pt idx="10">
                  <c:v>Portais e Serviços mais procurados</c:v>
                </c:pt>
                <c:pt idx="11">
                  <c:v>Região Autónoma da Madeira</c:v>
                </c:pt>
                <c:pt idx="12">
                  <c:v>Região Autónoma dos Açores</c:v>
                </c:pt>
                <c:pt idx="13">
                  <c:v>Setor Público Empresarial do Estado</c:v>
                </c:pt>
              </c:strCache>
            </c:strRef>
          </c:cat>
          <c:val>
            <c:numRef>
              <c:f>Dados!$B$67:$O$67</c:f>
              <c:numCache>
                <c:formatCode>0%</c:formatCode>
                <c:ptCount val="14"/>
                <c:pt idx="0">
                  <c:v>3.469573115349682E-2</c:v>
                </c:pt>
                <c:pt idx="1">
                  <c:v>7.100591715976331E-3</c:v>
                </c:pt>
                <c:pt idx="2">
                  <c:v>1.2184802843120663E-2</c:v>
                </c:pt>
                <c:pt idx="3">
                  <c:v>3.2851511169513796E-3</c:v>
                </c:pt>
                <c:pt idx="4">
                  <c:v>1.4879107253564786E-2</c:v>
                </c:pt>
                <c:pt idx="5">
                  <c:v>1.8552875695732839E-3</c:v>
                </c:pt>
                <c:pt idx="6">
                  <c:v>5.4006126068031598E-3</c:v>
                </c:pt>
                <c:pt idx="7">
                  <c:v>4.0448343079922025E-2</c:v>
                </c:pt>
                <c:pt idx="8">
                  <c:v>2.8708133971291867E-2</c:v>
                </c:pt>
                <c:pt idx="9">
                  <c:v>4.1562759767248547E-3</c:v>
                </c:pt>
                <c:pt idx="10">
                  <c:v>7.8369905956112845E-3</c:v>
                </c:pt>
                <c:pt idx="11">
                  <c:v>2.828854314002829E-3</c:v>
                </c:pt>
                <c:pt idx="12">
                  <c:v>1.0723860589812333E-2</c:v>
                </c:pt>
                <c:pt idx="13">
                  <c:v>1.5625E-2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D20-C74A-B6A4-E33F1386BA7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032380447"/>
        <c:axId val="1032382159"/>
      </c:barChart>
      <c:catAx>
        <c:axId val="10323804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PT"/>
          </a:p>
        </c:txPr>
        <c:crossAx val="1032382159"/>
        <c:crosses val="autoZero"/>
        <c:auto val="1"/>
        <c:lblAlgn val="ctr"/>
        <c:lblOffset val="100"/>
        <c:noMultiLvlLbl val="0"/>
      </c:catAx>
      <c:valAx>
        <c:axId val="1032382159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PT"/>
          </a:p>
        </c:txPr>
        <c:crossAx val="103238044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P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PT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1400" b="0" i="0" u="none" strike="noStrike" baseline="0">
                <a:effectLst/>
              </a:rPr>
              <a:t>Percentagem de páginas que violam</a:t>
            </a:r>
            <a:r>
              <a:rPr lang="en-GB" sz="1400" b="0" i="0" u="none" strike="noStrike" baseline="0"/>
              <a:t> </a:t>
            </a:r>
            <a:endParaRPr lang="en-GB"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PT"/>
        </a:p>
      </c:txPr>
    </c:title>
    <c:autoTitleDeleted val="0"/>
    <c:plotArea>
      <c:layout/>
      <c:barChart>
        <c:barDir val="col"/>
        <c:grouping val="clustered"/>
        <c:varyColors val="0"/>
        <c:ser>
          <c:idx val="8"/>
          <c:order val="0"/>
          <c:tx>
            <c:strRef>
              <c:f>Dados!$A$69</c:f>
              <c:strCache>
                <c:ptCount val="1"/>
                <c:pt idx="0">
                  <c:v>9.2.5.3 Label in name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P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Dados!$B$1:$O$1</c:f>
              <c:strCache>
                <c:ptCount val="14"/>
                <c:pt idx="0">
                  <c:v>Administração Central</c:v>
                </c:pt>
                <c:pt idx="1">
                  <c:v>Ensino Básico e Secundário</c:v>
                </c:pt>
                <c:pt idx="2">
                  <c:v>Ensino Superior</c:v>
                </c:pt>
                <c:pt idx="3">
                  <c:v>Hospitais</c:v>
                </c:pt>
                <c:pt idx="4">
                  <c:v>Juntas de freguesia</c:v>
                </c:pt>
                <c:pt idx="5">
                  <c:v>maisprocuradosAP</c:v>
                </c:pt>
                <c:pt idx="6">
                  <c:v>Municípios</c:v>
                </c:pt>
                <c:pt idx="7">
                  <c:v>Museus</c:v>
                </c:pt>
                <c:pt idx="8">
                  <c:v>Organizações Não Governamentais</c:v>
                </c:pt>
                <c:pt idx="9">
                  <c:v>Órgãos de soberania e entidades independentes</c:v>
                </c:pt>
                <c:pt idx="10">
                  <c:v>Portais e Serviços mais procurados</c:v>
                </c:pt>
                <c:pt idx="11">
                  <c:v>Região Autónoma da Madeira</c:v>
                </c:pt>
                <c:pt idx="12">
                  <c:v>Região Autónoma dos Açores</c:v>
                </c:pt>
                <c:pt idx="13">
                  <c:v>Setor Público Empresarial do Estado</c:v>
                </c:pt>
              </c:strCache>
            </c:strRef>
          </c:cat>
          <c:val>
            <c:numRef>
              <c:f>Dados!$B$74:$O$74</c:f>
              <c:numCache>
                <c:formatCode>0%</c:formatCode>
                <c:ptCount val="14"/>
                <c:pt idx="0">
                  <c:v>0.32534059945504085</c:v>
                </c:pt>
                <c:pt idx="1">
                  <c:v>8.2840236686390536E-3</c:v>
                </c:pt>
                <c:pt idx="2">
                  <c:v>8.2585885936706724E-2</c:v>
                </c:pt>
                <c:pt idx="3">
                  <c:v>4.4021024967148492E-2</c:v>
                </c:pt>
                <c:pt idx="4">
                  <c:v>3.47179169249845E-2</c:v>
                </c:pt>
                <c:pt idx="5">
                  <c:v>0.44990723562152135</c:v>
                </c:pt>
                <c:pt idx="6">
                  <c:v>4.7880058036433984E-2</c:v>
                </c:pt>
                <c:pt idx="7">
                  <c:v>4.2397660818713448E-2</c:v>
                </c:pt>
                <c:pt idx="8">
                  <c:v>6.2200956937799042E-2</c:v>
                </c:pt>
                <c:pt idx="9">
                  <c:v>0.12967581047381546</c:v>
                </c:pt>
                <c:pt idx="10">
                  <c:v>8.3072100313479627E-2</c:v>
                </c:pt>
                <c:pt idx="11">
                  <c:v>9.6181046676096185E-2</c:v>
                </c:pt>
                <c:pt idx="12">
                  <c:v>0.33243967828418231</c:v>
                </c:pt>
                <c:pt idx="13">
                  <c:v>0.3103298611111111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9B-1643-A2F6-929D01413E8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032380447"/>
        <c:axId val="1032382159"/>
      </c:barChart>
      <c:catAx>
        <c:axId val="10323804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PT"/>
          </a:p>
        </c:txPr>
        <c:crossAx val="1032382159"/>
        <c:crosses val="autoZero"/>
        <c:auto val="1"/>
        <c:lblAlgn val="ctr"/>
        <c:lblOffset val="100"/>
        <c:noMultiLvlLbl val="0"/>
      </c:catAx>
      <c:valAx>
        <c:axId val="1032382159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PT"/>
          </a:p>
        </c:txPr>
        <c:crossAx val="103238044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P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PT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1400" b="0" i="0" u="none" strike="noStrike" baseline="0">
                <a:effectLst/>
              </a:rPr>
              <a:t>Percentagem de páginas que violam</a:t>
            </a:r>
            <a:r>
              <a:rPr lang="en-GB" sz="1400" b="0" i="0" u="none" strike="noStrike" baseline="0"/>
              <a:t> </a:t>
            </a:r>
            <a:endParaRPr lang="en-GB"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PT"/>
        </a:p>
      </c:txPr>
    </c:title>
    <c:autoTitleDeleted val="0"/>
    <c:plotArea>
      <c:layout/>
      <c:barChart>
        <c:barDir val="col"/>
        <c:grouping val="clustered"/>
        <c:varyColors val="0"/>
        <c:ser>
          <c:idx val="9"/>
          <c:order val="0"/>
          <c:tx>
            <c:strRef>
              <c:f>Dados!$A$76</c:f>
              <c:strCache>
                <c:ptCount val="1"/>
                <c:pt idx="0">
                  <c:v>9.3.1.1 Language of page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P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Dados!$B$1:$O$1</c:f>
              <c:strCache>
                <c:ptCount val="14"/>
                <c:pt idx="0">
                  <c:v>Administração Central</c:v>
                </c:pt>
                <c:pt idx="1">
                  <c:v>Ensino Básico e Secundário</c:v>
                </c:pt>
                <c:pt idx="2">
                  <c:v>Ensino Superior</c:v>
                </c:pt>
                <c:pt idx="3">
                  <c:v>Hospitais</c:v>
                </c:pt>
                <c:pt idx="4">
                  <c:v>Juntas de freguesia</c:v>
                </c:pt>
                <c:pt idx="5">
                  <c:v>maisprocuradosAP</c:v>
                </c:pt>
                <c:pt idx="6">
                  <c:v>Municípios</c:v>
                </c:pt>
                <c:pt idx="7">
                  <c:v>Museus</c:v>
                </c:pt>
                <c:pt idx="8">
                  <c:v>Organizações Não Governamentais</c:v>
                </c:pt>
                <c:pt idx="9">
                  <c:v>Órgãos de soberania e entidades independentes</c:v>
                </c:pt>
                <c:pt idx="10">
                  <c:v>Portais e Serviços mais procurados</c:v>
                </c:pt>
                <c:pt idx="11">
                  <c:v>Região Autónoma da Madeira</c:v>
                </c:pt>
                <c:pt idx="12">
                  <c:v>Região Autónoma dos Açores</c:v>
                </c:pt>
                <c:pt idx="13">
                  <c:v>Setor Público Empresarial do Estado</c:v>
                </c:pt>
              </c:strCache>
            </c:strRef>
          </c:cat>
          <c:val>
            <c:numRef>
              <c:f>Dados!$B$81:$O$81</c:f>
              <c:numCache>
                <c:formatCode>0%</c:formatCode>
                <c:ptCount val="14"/>
                <c:pt idx="0">
                  <c:v>0.13932788374205268</c:v>
                </c:pt>
                <c:pt idx="1">
                  <c:v>0.4301775147928994</c:v>
                </c:pt>
                <c:pt idx="2">
                  <c:v>5.0600778473514976E-2</c:v>
                </c:pt>
                <c:pt idx="3">
                  <c:v>2.3653088042049936E-2</c:v>
                </c:pt>
                <c:pt idx="4">
                  <c:v>0.13329200247985121</c:v>
                </c:pt>
                <c:pt idx="5">
                  <c:v>8.3487940630797772E-3</c:v>
                </c:pt>
                <c:pt idx="6">
                  <c:v>1.2574560696437209E-2</c:v>
                </c:pt>
                <c:pt idx="7">
                  <c:v>0.21637426900584794</c:v>
                </c:pt>
                <c:pt idx="8">
                  <c:v>7.3365231259968106E-2</c:v>
                </c:pt>
                <c:pt idx="9">
                  <c:v>0.1629260182876143</c:v>
                </c:pt>
                <c:pt idx="10">
                  <c:v>9.4043887147335428E-3</c:v>
                </c:pt>
                <c:pt idx="11">
                  <c:v>3.6067892503536071E-2</c:v>
                </c:pt>
                <c:pt idx="12">
                  <c:v>0.44235924932975873</c:v>
                </c:pt>
                <c:pt idx="13">
                  <c:v>0.15668402777777779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67-654A-9417-3E7027D6C9C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032380447"/>
        <c:axId val="1032382159"/>
      </c:barChart>
      <c:catAx>
        <c:axId val="10323804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PT"/>
          </a:p>
        </c:txPr>
        <c:crossAx val="1032382159"/>
        <c:crosses val="autoZero"/>
        <c:auto val="1"/>
        <c:lblAlgn val="ctr"/>
        <c:lblOffset val="100"/>
        <c:noMultiLvlLbl val="0"/>
      </c:catAx>
      <c:valAx>
        <c:axId val="1032382159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PT"/>
          </a:p>
        </c:txPr>
        <c:crossAx val="103238044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P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PT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1400" b="0" i="0" u="none" strike="noStrike" baseline="0">
                <a:effectLst/>
              </a:rPr>
              <a:t>Percentagem de páginas que violam</a:t>
            </a:r>
            <a:r>
              <a:rPr lang="en-GB" sz="1400" b="0" i="0" u="none" strike="noStrike" baseline="0"/>
              <a:t> </a:t>
            </a:r>
            <a:endParaRPr lang="en-GB"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PT"/>
        </a:p>
      </c:txPr>
    </c:title>
    <c:autoTitleDeleted val="0"/>
    <c:plotArea>
      <c:layout/>
      <c:barChart>
        <c:barDir val="col"/>
        <c:grouping val="clustered"/>
        <c:varyColors val="0"/>
        <c:ser>
          <c:idx val="10"/>
          <c:order val="0"/>
          <c:tx>
            <c:strRef>
              <c:f>Dados!$A$83</c:f>
              <c:strCache>
                <c:ptCount val="1"/>
                <c:pt idx="0">
                  <c:v>9.3.2.2 On input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P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Dados!$B$1:$O$1</c:f>
              <c:strCache>
                <c:ptCount val="14"/>
                <c:pt idx="0">
                  <c:v>Administração Central</c:v>
                </c:pt>
                <c:pt idx="1">
                  <c:v>Ensino Básico e Secundário</c:v>
                </c:pt>
                <c:pt idx="2">
                  <c:v>Ensino Superior</c:v>
                </c:pt>
                <c:pt idx="3">
                  <c:v>Hospitais</c:v>
                </c:pt>
                <c:pt idx="4">
                  <c:v>Juntas de freguesia</c:v>
                </c:pt>
                <c:pt idx="5">
                  <c:v>maisprocuradosAP</c:v>
                </c:pt>
                <c:pt idx="6">
                  <c:v>Municípios</c:v>
                </c:pt>
                <c:pt idx="7">
                  <c:v>Museus</c:v>
                </c:pt>
                <c:pt idx="8">
                  <c:v>Organizações Não Governamentais</c:v>
                </c:pt>
                <c:pt idx="9">
                  <c:v>Órgãos de soberania e entidades independentes</c:v>
                </c:pt>
                <c:pt idx="10">
                  <c:v>Portais e Serviços mais procurados</c:v>
                </c:pt>
                <c:pt idx="11">
                  <c:v>Região Autónoma da Madeira</c:v>
                </c:pt>
                <c:pt idx="12">
                  <c:v>Região Autónoma dos Açores</c:v>
                </c:pt>
                <c:pt idx="13">
                  <c:v>Setor Público Empresarial do Estado</c:v>
                </c:pt>
              </c:strCache>
            </c:strRef>
          </c:cat>
          <c:val>
            <c:numRef>
              <c:f>Dados!$B$88:$O$88</c:f>
              <c:numCache>
                <c:formatCode>0%</c:formatCode>
                <c:ptCount val="14"/>
                <c:pt idx="0">
                  <c:v>9.8092643051771122E-2</c:v>
                </c:pt>
                <c:pt idx="1">
                  <c:v>0.47928994082840237</c:v>
                </c:pt>
                <c:pt idx="2">
                  <c:v>0.35268234895921474</c:v>
                </c:pt>
                <c:pt idx="3">
                  <c:v>0.202365308804205</c:v>
                </c:pt>
                <c:pt idx="4">
                  <c:v>8.4314941103533783E-2</c:v>
                </c:pt>
                <c:pt idx="5">
                  <c:v>4.8237476808905382E-2</c:v>
                </c:pt>
                <c:pt idx="6">
                  <c:v>8.5764952442366593E-2</c:v>
                </c:pt>
                <c:pt idx="7">
                  <c:v>0.14278752436647174</c:v>
                </c:pt>
                <c:pt idx="8">
                  <c:v>0.18700159489633175</c:v>
                </c:pt>
                <c:pt idx="9">
                  <c:v>6.8994181213632585E-2</c:v>
                </c:pt>
                <c:pt idx="10">
                  <c:v>8.7774294670846395E-2</c:v>
                </c:pt>
                <c:pt idx="11">
                  <c:v>0.32461103253182461</c:v>
                </c:pt>
                <c:pt idx="12">
                  <c:v>0.14745308310991956</c:v>
                </c:pt>
                <c:pt idx="13">
                  <c:v>0.21484375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19-A140-946C-A9CE526ADE6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032380447"/>
        <c:axId val="1032382159"/>
      </c:barChart>
      <c:catAx>
        <c:axId val="10323804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PT"/>
          </a:p>
        </c:txPr>
        <c:crossAx val="1032382159"/>
        <c:crosses val="autoZero"/>
        <c:auto val="1"/>
        <c:lblAlgn val="ctr"/>
        <c:lblOffset val="100"/>
        <c:noMultiLvlLbl val="0"/>
      </c:catAx>
      <c:valAx>
        <c:axId val="1032382159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PT"/>
          </a:p>
        </c:txPr>
        <c:crossAx val="103238044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P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PT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1400" b="0" i="0" u="none" strike="noStrike" baseline="0">
                <a:effectLst/>
              </a:rPr>
              <a:t>Percentagem de páginas que violam</a:t>
            </a:r>
            <a:r>
              <a:rPr lang="en-GB" sz="1400" b="0" i="0" u="none" strike="noStrike" baseline="0"/>
              <a:t> </a:t>
            </a:r>
            <a:endParaRPr lang="en-GB"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PT"/>
        </a:p>
      </c:txPr>
    </c:title>
    <c:autoTitleDeleted val="0"/>
    <c:plotArea>
      <c:layout/>
      <c:barChart>
        <c:barDir val="col"/>
        <c:grouping val="clustered"/>
        <c:varyColors val="0"/>
        <c:ser>
          <c:idx val="11"/>
          <c:order val="0"/>
          <c:tx>
            <c:strRef>
              <c:f>Dados!$A$90</c:f>
              <c:strCache>
                <c:ptCount val="1"/>
                <c:pt idx="0">
                  <c:v>9.4.1.1 Parsing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P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Dados!$B$1:$O$1</c:f>
              <c:strCache>
                <c:ptCount val="14"/>
                <c:pt idx="0">
                  <c:v>Administração Central</c:v>
                </c:pt>
                <c:pt idx="1">
                  <c:v>Ensino Básico e Secundário</c:v>
                </c:pt>
                <c:pt idx="2">
                  <c:v>Ensino Superior</c:v>
                </c:pt>
                <c:pt idx="3">
                  <c:v>Hospitais</c:v>
                </c:pt>
                <c:pt idx="4">
                  <c:v>Juntas de freguesia</c:v>
                </c:pt>
                <c:pt idx="5">
                  <c:v>maisprocuradosAP</c:v>
                </c:pt>
                <c:pt idx="6">
                  <c:v>Municípios</c:v>
                </c:pt>
                <c:pt idx="7">
                  <c:v>Museus</c:v>
                </c:pt>
                <c:pt idx="8">
                  <c:v>Organizações Não Governamentais</c:v>
                </c:pt>
                <c:pt idx="9">
                  <c:v>Órgãos de soberania e entidades independentes</c:v>
                </c:pt>
                <c:pt idx="10">
                  <c:v>Portais e Serviços mais procurados</c:v>
                </c:pt>
                <c:pt idx="11">
                  <c:v>Região Autónoma da Madeira</c:v>
                </c:pt>
                <c:pt idx="12">
                  <c:v>Região Autónoma dos Açores</c:v>
                </c:pt>
                <c:pt idx="13">
                  <c:v>Setor Público Empresarial do Estado</c:v>
                </c:pt>
              </c:strCache>
            </c:strRef>
          </c:cat>
          <c:val>
            <c:numRef>
              <c:f>Dados!$B$95:$O$95</c:f>
              <c:numCache>
                <c:formatCode>0%</c:formatCode>
                <c:ptCount val="14"/>
                <c:pt idx="0">
                  <c:v>0.163669391462307</c:v>
                </c:pt>
                <c:pt idx="1">
                  <c:v>0.20591715976331362</c:v>
                </c:pt>
                <c:pt idx="2">
                  <c:v>0.3357590116771027</c:v>
                </c:pt>
                <c:pt idx="3">
                  <c:v>0.17345597897503284</c:v>
                </c:pt>
                <c:pt idx="4">
                  <c:v>0.3087414755114693</c:v>
                </c:pt>
                <c:pt idx="5">
                  <c:v>9.8330241187384038E-2</c:v>
                </c:pt>
                <c:pt idx="6">
                  <c:v>0.19168144446235694</c:v>
                </c:pt>
                <c:pt idx="7">
                  <c:v>0.21491228070175439</c:v>
                </c:pt>
                <c:pt idx="8">
                  <c:v>0.36084529505582136</c:v>
                </c:pt>
                <c:pt idx="9">
                  <c:v>0.38819617622610142</c:v>
                </c:pt>
                <c:pt idx="10">
                  <c:v>0.16927899686520376</c:v>
                </c:pt>
                <c:pt idx="11">
                  <c:v>0.20297029702970298</c:v>
                </c:pt>
                <c:pt idx="12">
                  <c:v>0.26541554959785524</c:v>
                </c:pt>
                <c:pt idx="13">
                  <c:v>0.42838541666666669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2B-3943-95D2-E4793F851CA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032380447"/>
        <c:axId val="1032382159"/>
      </c:barChart>
      <c:catAx>
        <c:axId val="10323804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PT"/>
          </a:p>
        </c:txPr>
        <c:crossAx val="1032382159"/>
        <c:crosses val="autoZero"/>
        <c:auto val="1"/>
        <c:lblAlgn val="ctr"/>
        <c:lblOffset val="100"/>
        <c:noMultiLvlLbl val="0"/>
      </c:catAx>
      <c:valAx>
        <c:axId val="1032382159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PT"/>
          </a:p>
        </c:txPr>
        <c:crossAx val="103238044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P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PT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1400" b="0" i="0" u="none" strike="noStrike" baseline="0">
                <a:effectLst/>
              </a:rPr>
              <a:t>Percentagem de páginas que violam</a:t>
            </a:r>
            <a:r>
              <a:rPr lang="en-GB" sz="1400" b="0" i="0" u="none" strike="noStrike" baseline="0"/>
              <a:t> </a:t>
            </a:r>
            <a:endParaRPr lang="en-GB"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PT"/>
        </a:p>
      </c:txPr>
    </c:title>
    <c:autoTitleDeleted val="0"/>
    <c:plotArea>
      <c:layout/>
      <c:barChart>
        <c:barDir val="col"/>
        <c:grouping val="clustered"/>
        <c:varyColors val="0"/>
        <c:ser>
          <c:idx val="12"/>
          <c:order val="0"/>
          <c:tx>
            <c:strRef>
              <c:f>Dados!$A$97</c:f>
              <c:strCache>
                <c:ptCount val="1"/>
                <c:pt idx="0">
                  <c:v>9.4.1.2 Name, role, value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P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Dados!$B$1:$O$1</c:f>
              <c:strCache>
                <c:ptCount val="14"/>
                <c:pt idx="0">
                  <c:v>Administração Central</c:v>
                </c:pt>
                <c:pt idx="1">
                  <c:v>Ensino Básico e Secundário</c:v>
                </c:pt>
                <c:pt idx="2">
                  <c:v>Ensino Superior</c:v>
                </c:pt>
                <c:pt idx="3">
                  <c:v>Hospitais</c:v>
                </c:pt>
                <c:pt idx="4">
                  <c:v>Juntas de freguesia</c:v>
                </c:pt>
                <c:pt idx="5">
                  <c:v>maisprocuradosAP</c:v>
                </c:pt>
                <c:pt idx="6">
                  <c:v>Municípios</c:v>
                </c:pt>
                <c:pt idx="7">
                  <c:v>Museus</c:v>
                </c:pt>
                <c:pt idx="8">
                  <c:v>Organizações Não Governamentais</c:v>
                </c:pt>
                <c:pt idx="9">
                  <c:v>Órgãos de soberania e entidades independentes</c:v>
                </c:pt>
                <c:pt idx="10">
                  <c:v>Portais e Serviços mais procurados</c:v>
                </c:pt>
                <c:pt idx="11">
                  <c:v>Região Autónoma da Madeira</c:v>
                </c:pt>
                <c:pt idx="12">
                  <c:v>Região Autónoma dos Açores</c:v>
                </c:pt>
                <c:pt idx="13">
                  <c:v>Setor Público Empresarial do Estado</c:v>
                </c:pt>
              </c:strCache>
            </c:strRef>
          </c:cat>
          <c:val>
            <c:numRef>
              <c:f>Dados!$B$102:$O$102</c:f>
              <c:numCache>
                <c:formatCode>0%</c:formatCode>
                <c:ptCount val="14"/>
                <c:pt idx="0">
                  <c:v>0.56712079927338788</c:v>
                </c:pt>
                <c:pt idx="1">
                  <c:v>0.82899408284023668</c:v>
                </c:pt>
                <c:pt idx="2">
                  <c:v>0.76375021154171607</c:v>
                </c:pt>
                <c:pt idx="3">
                  <c:v>0.79172141918528249</c:v>
                </c:pt>
                <c:pt idx="4">
                  <c:v>0.54060756354618722</c:v>
                </c:pt>
                <c:pt idx="5">
                  <c:v>7.5139146567718001E-2</c:v>
                </c:pt>
                <c:pt idx="6">
                  <c:v>0.50346606480735123</c:v>
                </c:pt>
                <c:pt idx="7">
                  <c:v>0.66179337231968816</c:v>
                </c:pt>
                <c:pt idx="8">
                  <c:v>0.71810207336523124</c:v>
                </c:pt>
                <c:pt idx="9">
                  <c:v>0.50706566916043228</c:v>
                </c:pt>
                <c:pt idx="10">
                  <c:v>0.24921630094043887</c:v>
                </c:pt>
                <c:pt idx="11">
                  <c:v>0.63719943422913716</c:v>
                </c:pt>
                <c:pt idx="12">
                  <c:v>0.74262734584450407</c:v>
                </c:pt>
                <c:pt idx="13">
                  <c:v>0.4861111111111111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34-1447-92A3-4ABC5F6A50A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032380447"/>
        <c:axId val="1032382159"/>
      </c:barChart>
      <c:catAx>
        <c:axId val="10323804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PT"/>
          </a:p>
        </c:txPr>
        <c:crossAx val="1032382159"/>
        <c:crosses val="autoZero"/>
        <c:auto val="1"/>
        <c:lblAlgn val="ctr"/>
        <c:lblOffset val="100"/>
        <c:noMultiLvlLbl val="0"/>
      </c:catAx>
      <c:valAx>
        <c:axId val="1032382159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PT"/>
          </a:p>
        </c:txPr>
        <c:crossAx val="103238044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P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P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1400" b="0" i="0" u="none" strike="noStrike" baseline="0">
                <a:effectLst/>
              </a:rPr>
              <a:t>Média de violações por página do sítio</a:t>
            </a:r>
            <a:r>
              <a:rPr lang="en-GB" sz="1400" b="0" i="0" u="none" strike="noStrike" baseline="0"/>
              <a:t> </a:t>
            </a:r>
            <a:endParaRPr lang="en-GB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Dados!$A$13</c:f>
              <c:strCache>
                <c:ptCount val="1"/>
                <c:pt idx="0">
                  <c:v>9.1.1.1 Non-text content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P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Dados!$P$19</c:f>
              <c:numCache>
                <c:formatCode>0.00</c:formatCode>
                <c:ptCount val="1"/>
                <c:pt idx="0">
                  <c:v>2.0506030088275518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7FD-6640-8495-2021D6CDF7E2}"/>
            </c:ext>
          </c:extLst>
        </c:ser>
        <c:ser>
          <c:idx val="3"/>
          <c:order val="1"/>
          <c:tx>
            <c:strRef>
              <c:f>Dados!$A$20</c:f>
              <c:strCache>
                <c:ptCount val="1"/>
                <c:pt idx="0">
                  <c:v>9.1.3.1 Info and relationships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P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Dados!$P$26</c:f>
              <c:numCache>
                <c:formatCode>0.00</c:formatCode>
                <c:ptCount val="1"/>
                <c:pt idx="0">
                  <c:v>7.3646897923660326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7FD-6640-8495-2021D6CDF7E2}"/>
            </c:ext>
          </c:extLst>
        </c:ser>
        <c:ser>
          <c:idx val="5"/>
          <c:order val="2"/>
          <c:tx>
            <c:strRef>
              <c:f>Dados!$A$27</c:f>
              <c:strCache>
                <c:ptCount val="1"/>
                <c:pt idx="0">
                  <c:v>9.1.4.3 Contrast (minimum)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P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Dados!$P$33</c:f>
              <c:numCache>
                <c:formatCode>0.00</c:formatCode>
                <c:ptCount val="1"/>
                <c:pt idx="0">
                  <c:v>13.205271664801691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7FD-6640-8495-2021D6CDF7E2}"/>
            </c:ext>
          </c:extLst>
        </c:ser>
        <c:ser>
          <c:idx val="7"/>
          <c:order val="3"/>
          <c:tx>
            <c:strRef>
              <c:f>Dados!$A$34</c:f>
              <c:strCache>
                <c:ptCount val="1"/>
                <c:pt idx="0">
                  <c:v>9.2.1.1 Keyboard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P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Dados!$P$40</c:f>
              <c:numCache>
                <c:formatCode>0.00</c:formatCode>
                <c:ptCount val="1"/>
                <c:pt idx="0">
                  <c:v>1.3895312694268307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7FD-6640-8495-2021D6CDF7E2}"/>
            </c:ext>
          </c:extLst>
        </c:ser>
        <c:ser>
          <c:idx val="9"/>
          <c:order val="4"/>
          <c:tx>
            <c:strRef>
              <c:f>Dados!$A$41</c:f>
              <c:strCache>
                <c:ptCount val="1"/>
                <c:pt idx="0">
                  <c:v>9.2.4.1 Bypass blocks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P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Dados!$P$47</c:f>
              <c:numCache>
                <c:formatCode>0.00</c:formatCode>
                <c:ptCount val="1"/>
                <c:pt idx="0">
                  <c:v>1.2162874549297527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7FD-6640-8495-2021D6CDF7E2}"/>
            </c:ext>
          </c:extLst>
        </c:ser>
        <c:ser>
          <c:idx val="11"/>
          <c:order val="5"/>
          <c:tx>
            <c:strRef>
              <c:f>Dados!$A$48</c:f>
              <c:strCache>
                <c:ptCount val="1"/>
                <c:pt idx="0">
                  <c:v>9.2.4.2 Page titled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P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Dados!$P$54</c:f>
              <c:numCache>
                <c:formatCode>0.00</c:formatCode>
                <c:ptCount val="1"/>
                <c:pt idx="0">
                  <c:v>8.1810269799825943E-3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7FD-6640-8495-2021D6CDF7E2}"/>
            </c:ext>
          </c:extLst>
        </c:ser>
        <c:ser>
          <c:idx val="13"/>
          <c:order val="6"/>
          <c:tx>
            <c:strRef>
              <c:f>Dados!$A$55</c:f>
              <c:strCache>
                <c:ptCount val="1"/>
                <c:pt idx="0">
                  <c:v>9.2.4.4 Link purpose (in context)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P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Dados!$P$61</c:f>
              <c:numCache>
                <c:formatCode>0.00</c:formatCode>
                <c:ptCount val="1"/>
                <c:pt idx="0">
                  <c:v>17.489518836255129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07FD-6640-8495-2021D6CDF7E2}"/>
            </c:ext>
          </c:extLst>
        </c:ser>
        <c:ser>
          <c:idx val="15"/>
          <c:order val="7"/>
          <c:tx>
            <c:strRef>
              <c:f>Dados!$A$62</c:f>
              <c:strCache>
                <c:ptCount val="1"/>
                <c:pt idx="0">
                  <c:v>9.2.4.5 Multiple ways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P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Dados!$P$68</c:f>
              <c:numCache>
                <c:formatCode>0.00</c:formatCode>
                <c:ptCount val="1"/>
                <c:pt idx="0">
                  <c:v>1.4497078204650007E-2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7FD-6640-8495-2021D6CDF7E2}"/>
            </c:ext>
          </c:extLst>
        </c:ser>
        <c:ser>
          <c:idx val="17"/>
          <c:order val="8"/>
          <c:tx>
            <c:strRef>
              <c:f>Dados!$A$69</c:f>
              <c:strCache>
                <c:ptCount val="1"/>
                <c:pt idx="0">
                  <c:v>9.2.5.3 Label in name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P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Dados!$P$75</c:f>
              <c:numCache>
                <c:formatCode>0.00</c:formatCode>
                <c:ptCount val="1"/>
                <c:pt idx="0">
                  <c:v>0.33179162004227281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07FD-6640-8495-2021D6CDF7E2}"/>
            </c:ext>
          </c:extLst>
        </c:ser>
        <c:ser>
          <c:idx val="19"/>
          <c:order val="9"/>
          <c:tx>
            <c:strRef>
              <c:f>Dados!$A$76</c:f>
              <c:strCache>
                <c:ptCount val="1"/>
                <c:pt idx="0">
                  <c:v>9.3.1.1 Language of page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P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Dados!$P$82</c:f>
              <c:numCache>
                <c:formatCode>0.00</c:formatCode>
                <c:ptCount val="1"/>
                <c:pt idx="0">
                  <c:v>9.2453064776824564E-2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7FD-6640-8495-2021D6CDF7E2}"/>
            </c:ext>
          </c:extLst>
        </c:ser>
        <c:ser>
          <c:idx val="21"/>
          <c:order val="10"/>
          <c:tx>
            <c:strRef>
              <c:f>Dados!$A$83</c:f>
              <c:strCache>
                <c:ptCount val="1"/>
                <c:pt idx="0">
                  <c:v>9.3.2.2 On input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P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Dados!$P$89</c:f>
              <c:numCache>
                <c:formatCode>0.00</c:formatCode>
                <c:ptCount val="1"/>
                <c:pt idx="0">
                  <c:v>0.21176178043018773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07FD-6640-8495-2021D6CDF7E2}"/>
            </c:ext>
          </c:extLst>
        </c:ser>
        <c:ser>
          <c:idx val="23"/>
          <c:order val="11"/>
          <c:tx>
            <c:strRef>
              <c:f>Dados!$A$90</c:f>
              <c:strCache>
                <c:ptCount val="1"/>
                <c:pt idx="0">
                  <c:v>9.4.1.1 Parsing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P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Dados!$P$96</c:f>
              <c:numCache>
                <c:formatCode>0.00</c:formatCode>
                <c:ptCount val="1"/>
                <c:pt idx="0">
                  <c:v>9.3311450951137633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07FD-6640-8495-2021D6CDF7E2}"/>
            </c:ext>
          </c:extLst>
        </c:ser>
        <c:ser>
          <c:idx val="25"/>
          <c:order val="12"/>
          <c:tx>
            <c:strRef>
              <c:f>Dados!$A$97</c:f>
              <c:strCache>
                <c:ptCount val="1"/>
                <c:pt idx="0">
                  <c:v>9.4.1.2 Name, role, value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P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Dados!$P$103</c:f>
              <c:numCache>
                <c:formatCode>0.00</c:formatCode>
                <c:ptCount val="1"/>
                <c:pt idx="0">
                  <c:v>4.7362178291682211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07FD-6640-8495-2021D6CDF7E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550179999"/>
        <c:axId val="1012687871"/>
      </c:barChart>
      <c:catAx>
        <c:axId val="550179999"/>
        <c:scaling>
          <c:orientation val="minMax"/>
        </c:scaling>
        <c:delete val="1"/>
        <c:axPos val="b"/>
        <c:majorTickMark val="none"/>
        <c:minorTickMark val="none"/>
        <c:tickLblPos val="nextTo"/>
        <c:crossAx val="1012687871"/>
        <c:crosses val="autoZero"/>
        <c:auto val="1"/>
        <c:lblAlgn val="ctr"/>
        <c:lblOffset val="100"/>
        <c:noMultiLvlLbl val="0"/>
      </c:catAx>
      <c:valAx>
        <c:axId val="101268787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PT"/>
          </a:p>
        </c:txPr>
        <c:crossAx val="550179999"/>
        <c:crosses val="autoZero"/>
        <c:crossBetween val="between"/>
      </c:valAx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PT"/>
        </a:p>
      </c:txPr>
    </c:legend>
    <c:plotVisOnly val="1"/>
    <c:dispBlanksAs val="gap"/>
    <c:showDLblsOverMax val="0"/>
    <c:extLst/>
  </c:chart>
  <c:txPr>
    <a:bodyPr/>
    <a:lstStyle/>
    <a:p>
      <a:pPr>
        <a:defRPr/>
      </a:pPr>
      <a:endParaRPr lang="en-P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1400" b="0" i="0" u="none" strike="noStrike" baseline="0">
                <a:effectLst/>
              </a:rPr>
              <a:t>Média de violações por página do sítio</a:t>
            </a:r>
            <a:r>
              <a:rPr lang="en-GB" sz="1400" b="0" i="0" u="none" strike="noStrike" baseline="0"/>
              <a:t> 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Dados!$A$13</c:f>
              <c:strCache>
                <c:ptCount val="1"/>
                <c:pt idx="0">
                  <c:v>9.1.1.1 Non-text content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P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Dados!$B$1:$O$1</c:f>
              <c:strCache>
                <c:ptCount val="14"/>
                <c:pt idx="0">
                  <c:v>Administração Central</c:v>
                </c:pt>
                <c:pt idx="1">
                  <c:v>Ensino Básico e Secundário</c:v>
                </c:pt>
                <c:pt idx="2">
                  <c:v>Ensino Superior</c:v>
                </c:pt>
                <c:pt idx="3">
                  <c:v>Hospitais</c:v>
                </c:pt>
                <c:pt idx="4">
                  <c:v>Juntas de freguesia</c:v>
                </c:pt>
                <c:pt idx="5">
                  <c:v>maisprocuradosAP</c:v>
                </c:pt>
                <c:pt idx="6">
                  <c:v>Municípios</c:v>
                </c:pt>
                <c:pt idx="7">
                  <c:v>Museus</c:v>
                </c:pt>
                <c:pt idx="8">
                  <c:v>Organizações Não Governamentais</c:v>
                </c:pt>
                <c:pt idx="9">
                  <c:v>Órgãos de soberania e entidades independentes</c:v>
                </c:pt>
                <c:pt idx="10">
                  <c:v>Portais e Serviços mais procurados</c:v>
                </c:pt>
                <c:pt idx="11">
                  <c:v>Região Autónoma da Madeira</c:v>
                </c:pt>
                <c:pt idx="12">
                  <c:v>Região Autónoma dos Açores</c:v>
                </c:pt>
                <c:pt idx="13">
                  <c:v>Setor Público Empresarial do Estado</c:v>
                </c:pt>
              </c:strCache>
            </c:strRef>
          </c:cat>
          <c:val>
            <c:numRef>
              <c:f>Dados!$B$19:$O$19</c:f>
              <c:numCache>
                <c:formatCode>0.00</c:formatCode>
                <c:ptCount val="14"/>
                <c:pt idx="0">
                  <c:v>1.3584014532243416</c:v>
                </c:pt>
                <c:pt idx="1">
                  <c:v>2.6437869822485207</c:v>
                </c:pt>
                <c:pt idx="2">
                  <c:v>2.0079539685225924</c:v>
                </c:pt>
                <c:pt idx="3">
                  <c:v>1.0525624178712221</c:v>
                </c:pt>
                <c:pt idx="4">
                  <c:v>2.615003099814011</c:v>
                </c:pt>
                <c:pt idx="5">
                  <c:v>0.4072356215213358</c:v>
                </c:pt>
                <c:pt idx="6">
                  <c:v>1.5919716266322748</c:v>
                </c:pt>
                <c:pt idx="7">
                  <c:v>2.5238791423001947</c:v>
                </c:pt>
                <c:pt idx="8">
                  <c:v>1.5299043062200957</c:v>
                </c:pt>
                <c:pt idx="9">
                  <c:v>1.1113881961762262</c:v>
                </c:pt>
                <c:pt idx="10">
                  <c:v>1.2711598746081505</c:v>
                </c:pt>
                <c:pt idx="11">
                  <c:v>11.161951909476661</c:v>
                </c:pt>
                <c:pt idx="12">
                  <c:v>4.455764075067024</c:v>
                </c:pt>
                <c:pt idx="13">
                  <c:v>1.7517361111111112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13-3648-9708-88481A4FB33F}"/>
            </c:ext>
          </c:extLst>
        </c:ser>
        <c:ser>
          <c:idx val="1"/>
          <c:order val="1"/>
          <c:tx>
            <c:strRef>
              <c:f>Dados!$A$20</c:f>
              <c:strCache>
                <c:ptCount val="1"/>
                <c:pt idx="0">
                  <c:v>9.1.3.1 Info and relationships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P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Dados!$B$26:$O$26</c:f>
              <c:numCache>
                <c:formatCode>0.00</c:formatCode>
                <c:ptCount val="14"/>
                <c:pt idx="0">
                  <c:v>7.4396003633060852</c:v>
                </c:pt>
                <c:pt idx="1">
                  <c:v>7.1798816568047341</c:v>
                </c:pt>
                <c:pt idx="2">
                  <c:v>7.8377051954645456</c:v>
                </c:pt>
                <c:pt idx="3">
                  <c:v>4.6406044678055194</c:v>
                </c:pt>
                <c:pt idx="4">
                  <c:v>3.8524488530688159</c:v>
                </c:pt>
                <c:pt idx="5">
                  <c:v>4.6447124304267158</c:v>
                </c:pt>
                <c:pt idx="6">
                  <c:v>5.0187006287280349</c:v>
                </c:pt>
                <c:pt idx="7">
                  <c:v>13.477582846003898</c:v>
                </c:pt>
                <c:pt idx="8">
                  <c:v>9.2671451355661887</c:v>
                </c:pt>
                <c:pt idx="9">
                  <c:v>28.981712385702412</c:v>
                </c:pt>
                <c:pt idx="10">
                  <c:v>7.5109717868338555</c:v>
                </c:pt>
                <c:pt idx="11">
                  <c:v>10.020509193776521</c:v>
                </c:pt>
                <c:pt idx="12">
                  <c:v>5.7801608579088475</c:v>
                </c:pt>
                <c:pt idx="13">
                  <c:v>4.0551215277777777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413-3648-9708-88481A4FB33F}"/>
            </c:ext>
          </c:extLst>
        </c:ser>
        <c:ser>
          <c:idx val="2"/>
          <c:order val="2"/>
          <c:tx>
            <c:strRef>
              <c:f>Dados!$A$27</c:f>
              <c:strCache>
                <c:ptCount val="1"/>
                <c:pt idx="0">
                  <c:v>9.1.4.3 Contrast (minimum)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P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Dados!$B$33:$O$33</c:f>
              <c:numCache>
                <c:formatCode>0.00</c:formatCode>
                <c:ptCount val="14"/>
                <c:pt idx="0">
                  <c:v>8.2744777475022708</c:v>
                </c:pt>
                <c:pt idx="1">
                  <c:v>23.448520710059171</c:v>
                </c:pt>
                <c:pt idx="2">
                  <c:v>11.999492299881537</c:v>
                </c:pt>
                <c:pt idx="3">
                  <c:v>5.3186596583442842</c:v>
                </c:pt>
                <c:pt idx="4">
                  <c:v>14.320520768753875</c:v>
                </c:pt>
                <c:pt idx="5">
                  <c:v>3.6734693877551021</c:v>
                </c:pt>
                <c:pt idx="6">
                  <c:v>17.657020796388846</c:v>
                </c:pt>
                <c:pt idx="7">
                  <c:v>10.555068226120857</c:v>
                </c:pt>
                <c:pt idx="8">
                  <c:v>12.026315789473685</c:v>
                </c:pt>
                <c:pt idx="9">
                  <c:v>12.087281795511222</c:v>
                </c:pt>
                <c:pt idx="10">
                  <c:v>9.3275862068965516</c:v>
                </c:pt>
                <c:pt idx="11">
                  <c:v>10.204384724186705</c:v>
                </c:pt>
                <c:pt idx="12">
                  <c:v>11.584450402144773</c:v>
                </c:pt>
                <c:pt idx="13">
                  <c:v>12.888888888888889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413-3648-9708-88481A4FB33F}"/>
            </c:ext>
          </c:extLst>
        </c:ser>
        <c:ser>
          <c:idx val="3"/>
          <c:order val="3"/>
          <c:tx>
            <c:strRef>
              <c:f>Dados!$A$34</c:f>
              <c:strCache>
                <c:ptCount val="1"/>
                <c:pt idx="0">
                  <c:v>9.2.1.1 Keyboard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P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Dados!$B$40:$O$40</c:f>
              <c:numCache>
                <c:formatCode>0.00</c:formatCode>
                <c:ptCount val="14"/>
                <c:pt idx="0">
                  <c:v>3.358219800181653</c:v>
                </c:pt>
                <c:pt idx="1">
                  <c:v>0.27810650887573962</c:v>
                </c:pt>
                <c:pt idx="2">
                  <c:v>0.19918767981045862</c:v>
                </c:pt>
                <c:pt idx="3">
                  <c:v>0.24770039421813403</c:v>
                </c:pt>
                <c:pt idx="4">
                  <c:v>0.40793552386856791</c:v>
                </c:pt>
                <c:pt idx="5">
                  <c:v>0.80519480519480524</c:v>
                </c:pt>
                <c:pt idx="6">
                  <c:v>0.62308560374012578</c:v>
                </c:pt>
                <c:pt idx="7">
                  <c:v>3.3162768031189085</c:v>
                </c:pt>
                <c:pt idx="8">
                  <c:v>1.1096491228070176</c:v>
                </c:pt>
                <c:pt idx="9">
                  <c:v>1.8437240232751455</c:v>
                </c:pt>
                <c:pt idx="10">
                  <c:v>7.1974921630094046</c:v>
                </c:pt>
                <c:pt idx="11">
                  <c:v>0.29844413012729842</c:v>
                </c:pt>
                <c:pt idx="12">
                  <c:v>0.46916890080428952</c:v>
                </c:pt>
                <c:pt idx="13">
                  <c:v>3.9574652777777777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413-3648-9708-88481A4FB33F}"/>
            </c:ext>
          </c:extLst>
        </c:ser>
        <c:ser>
          <c:idx val="4"/>
          <c:order val="4"/>
          <c:tx>
            <c:strRef>
              <c:f>Dados!$A$41</c:f>
              <c:strCache>
                <c:ptCount val="1"/>
                <c:pt idx="0">
                  <c:v>9.2.4.1 Bypass blocks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P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Dados!$B$47:$O$47</c:f>
              <c:numCache>
                <c:formatCode>0.00</c:formatCode>
                <c:ptCount val="14"/>
                <c:pt idx="0">
                  <c:v>1.3654859218891917</c:v>
                </c:pt>
                <c:pt idx="1">
                  <c:v>0.7100591715976331</c:v>
                </c:pt>
                <c:pt idx="2">
                  <c:v>1.5437468268742596</c:v>
                </c:pt>
                <c:pt idx="3">
                  <c:v>0.68068331143232585</c:v>
                </c:pt>
                <c:pt idx="4">
                  <c:v>1.4928704277743334</c:v>
                </c:pt>
                <c:pt idx="5">
                  <c:v>0.81168831168831168</c:v>
                </c:pt>
                <c:pt idx="6">
                  <c:v>1.0929389005320007</c:v>
                </c:pt>
                <c:pt idx="7">
                  <c:v>0.83576998050682261</c:v>
                </c:pt>
                <c:pt idx="8">
                  <c:v>1.2547846889952152</c:v>
                </c:pt>
                <c:pt idx="9">
                  <c:v>2.2252701579384873</c:v>
                </c:pt>
                <c:pt idx="10">
                  <c:v>1.2711598746081505</c:v>
                </c:pt>
                <c:pt idx="11">
                  <c:v>1.190947666195191</c:v>
                </c:pt>
                <c:pt idx="12">
                  <c:v>0.52815013404825739</c:v>
                </c:pt>
                <c:pt idx="13">
                  <c:v>1.2868923611111112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413-3648-9708-88481A4FB33F}"/>
            </c:ext>
          </c:extLst>
        </c:ser>
        <c:ser>
          <c:idx val="5"/>
          <c:order val="5"/>
          <c:tx>
            <c:strRef>
              <c:f>Dados!$A$48</c:f>
              <c:strCache>
                <c:ptCount val="1"/>
                <c:pt idx="0">
                  <c:v>9.2.4.2 Page titled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P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Dados!$B$54:$O$54</c:f>
              <c:numCache>
                <c:formatCode>0.00</c:formatCode>
                <c:ptCount val="14"/>
                <c:pt idx="0">
                  <c:v>4.5413260672116261E-3</c:v>
                </c:pt>
                <c:pt idx="1">
                  <c:v>5.9171597633136095E-4</c:v>
                </c:pt>
                <c:pt idx="2">
                  <c:v>1.1846336097478422E-2</c:v>
                </c:pt>
                <c:pt idx="3">
                  <c:v>1.9710906701708277E-3</c:v>
                </c:pt>
                <c:pt idx="4">
                  <c:v>0</c:v>
                </c:pt>
                <c:pt idx="5">
                  <c:v>4.6382189239332098E-3</c:v>
                </c:pt>
                <c:pt idx="6">
                  <c:v>4.0303079155247458E-3</c:v>
                </c:pt>
                <c:pt idx="7">
                  <c:v>3.8986354775828458E-3</c:v>
                </c:pt>
                <c:pt idx="8">
                  <c:v>1.1961722488038277E-3</c:v>
                </c:pt>
                <c:pt idx="9">
                  <c:v>2.4937655860349127E-3</c:v>
                </c:pt>
                <c:pt idx="10">
                  <c:v>1.2539184952978056E-2</c:v>
                </c:pt>
                <c:pt idx="11">
                  <c:v>7.0721357850070724E-4</c:v>
                </c:pt>
                <c:pt idx="12">
                  <c:v>4.8257372654155493E-2</c:v>
                </c:pt>
                <c:pt idx="13">
                  <c:v>5.8159722222222224E-2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413-3648-9708-88481A4FB33F}"/>
            </c:ext>
          </c:extLst>
        </c:ser>
        <c:ser>
          <c:idx val="6"/>
          <c:order val="6"/>
          <c:tx>
            <c:strRef>
              <c:f>Dados!$A$55</c:f>
              <c:strCache>
                <c:ptCount val="1"/>
                <c:pt idx="0">
                  <c:v>9.2.4.4 Link purpose (in context)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P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Dados!$B$61:$O$61</c:f>
              <c:numCache>
                <c:formatCode>0.00</c:formatCode>
                <c:ptCount val="14"/>
                <c:pt idx="0">
                  <c:v>10.346412352406903</c:v>
                </c:pt>
                <c:pt idx="1">
                  <c:v>13.554437869822484</c:v>
                </c:pt>
                <c:pt idx="2">
                  <c:v>43.66813335589778</c:v>
                </c:pt>
                <c:pt idx="3">
                  <c:v>5.8035479632063076</c:v>
                </c:pt>
                <c:pt idx="4">
                  <c:v>8.0415375077495348</c:v>
                </c:pt>
                <c:pt idx="5">
                  <c:v>18.713358070500927</c:v>
                </c:pt>
                <c:pt idx="6">
                  <c:v>17.070127357730129</c:v>
                </c:pt>
                <c:pt idx="7">
                  <c:v>15.894249512670566</c:v>
                </c:pt>
                <c:pt idx="8">
                  <c:v>9.3078149920255182</c:v>
                </c:pt>
                <c:pt idx="9">
                  <c:v>6.6575228595178721</c:v>
                </c:pt>
                <c:pt idx="10">
                  <c:v>18.57523510971787</c:v>
                </c:pt>
                <c:pt idx="11">
                  <c:v>7.9766619519094766</c:v>
                </c:pt>
                <c:pt idx="12">
                  <c:v>2.7855227882037532</c:v>
                </c:pt>
                <c:pt idx="13">
                  <c:v>10.223958333333334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413-3648-9708-88481A4FB33F}"/>
            </c:ext>
          </c:extLst>
        </c:ser>
        <c:ser>
          <c:idx val="7"/>
          <c:order val="7"/>
          <c:tx>
            <c:strRef>
              <c:f>Dados!$A$62</c:f>
              <c:strCache>
                <c:ptCount val="1"/>
                <c:pt idx="0">
                  <c:v>9.2.4.5 Multiple ways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P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Dados!$B$68:$O$68</c:f>
              <c:numCache>
                <c:formatCode>0.00</c:formatCode>
                <c:ptCount val="14"/>
                <c:pt idx="0">
                  <c:v>3.469573115349682E-2</c:v>
                </c:pt>
                <c:pt idx="1">
                  <c:v>7.100591715976331E-3</c:v>
                </c:pt>
                <c:pt idx="2">
                  <c:v>1.2184802843120663E-2</c:v>
                </c:pt>
                <c:pt idx="3">
                  <c:v>3.2851511169513796E-3</c:v>
                </c:pt>
                <c:pt idx="4">
                  <c:v>1.4879107253564786E-2</c:v>
                </c:pt>
                <c:pt idx="5">
                  <c:v>1.8552875695732839E-3</c:v>
                </c:pt>
                <c:pt idx="6">
                  <c:v>5.4006126068031598E-3</c:v>
                </c:pt>
                <c:pt idx="7">
                  <c:v>4.0935672514619881E-2</c:v>
                </c:pt>
                <c:pt idx="8">
                  <c:v>2.8708133971291867E-2</c:v>
                </c:pt>
                <c:pt idx="9">
                  <c:v>4.1562759767248547E-3</c:v>
                </c:pt>
                <c:pt idx="10">
                  <c:v>7.8369905956112845E-3</c:v>
                </c:pt>
                <c:pt idx="11">
                  <c:v>2.828854314002829E-3</c:v>
                </c:pt>
                <c:pt idx="12">
                  <c:v>1.0723860589812333E-2</c:v>
                </c:pt>
                <c:pt idx="13">
                  <c:v>1.5625E-2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8413-3648-9708-88481A4FB33F}"/>
            </c:ext>
          </c:extLst>
        </c:ser>
        <c:ser>
          <c:idx val="8"/>
          <c:order val="8"/>
          <c:tx>
            <c:strRef>
              <c:f>Dados!$A$69</c:f>
              <c:strCache>
                <c:ptCount val="1"/>
                <c:pt idx="0">
                  <c:v>9.2.5.3 Label in name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P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Dados!$B$75:$O$75</c:f>
              <c:numCache>
                <c:formatCode>0.00</c:formatCode>
                <c:ptCount val="14"/>
                <c:pt idx="0">
                  <c:v>0.66539509536784747</c:v>
                </c:pt>
                <c:pt idx="1">
                  <c:v>2.8402366863905324E-2</c:v>
                </c:pt>
                <c:pt idx="2">
                  <c:v>0.11863259434760534</c:v>
                </c:pt>
                <c:pt idx="3">
                  <c:v>5.059132720105125E-2</c:v>
                </c:pt>
                <c:pt idx="4">
                  <c:v>9.4854308741475518E-2</c:v>
                </c:pt>
                <c:pt idx="5">
                  <c:v>1.2569573283858999</c:v>
                </c:pt>
                <c:pt idx="6">
                  <c:v>9.6163146864420443E-2</c:v>
                </c:pt>
                <c:pt idx="7">
                  <c:v>7.066276803118908E-2</c:v>
                </c:pt>
                <c:pt idx="8">
                  <c:v>0.44258373205741625</c:v>
                </c:pt>
                <c:pt idx="9">
                  <c:v>0.22693266832917705</c:v>
                </c:pt>
                <c:pt idx="10">
                  <c:v>0.29467084639498431</c:v>
                </c:pt>
                <c:pt idx="11">
                  <c:v>1.3543140028288543</c:v>
                </c:pt>
                <c:pt idx="12">
                  <c:v>1.7319034852546917</c:v>
                </c:pt>
                <c:pt idx="13">
                  <c:v>0.81423611111111116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413-3648-9708-88481A4FB33F}"/>
            </c:ext>
          </c:extLst>
        </c:ser>
        <c:ser>
          <c:idx val="9"/>
          <c:order val="9"/>
          <c:tx>
            <c:strRef>
              <c:f>Dados!$A$76</c:f>
              <c:strCache>
                <c:ptCount val="1"/>
                <c:pt idx="0">
                  <c:v>9.3.1.1 Language of page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P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Dados!$B$82:$O$82</c:f>
              <c:numCache>
                <c:formatCode>0.00</c:formatCode>
                <c:ptCount val="14"/>
                <c:pt idx="0">
                  <c:v>0.13932788374205268</c:v>
                </c:pt>
                <c:pt idx="1">
                  <c:v>0.4301775147928994</c:v>
                </c:pt>
                <c:pt idx="2">
                  <c:v>5.0600778473514976E-2</c:v>
                </c:pt>
                <c:pt idx="3">
                  <c:v>2.3653088042049936E-2</c:v>
                </c:pt>
                <c:pt idx="4">
                  <c:v>0.13329200247985121</c:v>
                </c:pt>
                <c:pt idx="5">
                  <c:v>8.3487940630797772E-3</c:v>
                </c:pt>
                <c:pt idx="6">
                  <c:v>1.2574560696437209E-2</c:v>
                </c:pt>
                <c:pt idx="7">
                  <c:v>0.26608187134502925</c:v>
                </c:pt>
                <c:pt idx="8">
                  <c:v>7.3365231259968106E-2</c:v>
                </c:pt>
                <c:pt idx="9">
                  <c:v>0.1629260182876143</c:v>
                </c:pt>
                <c:pt idx="10">
                  <c:v>9.4043887147335428E-3</c:v>
                </c:pt>
                <c:pt idx="11">
                  <c:v>3.6067892503536071E-2</c:v>
                </c:pt>
                <c:pt idx="12">
                  <c:v>0.44235924932975873</c:v>
                </c:pt>
                <c:pt idx="13">
                  <c:v>0.15668402777777779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8413-3648-9708-88481A4FB33F}"/>
            </c:ext>
          </c:extLst>
        </c:ser>
        <c:ser>
          <c:idx val="10"/>
          <c:order val="10"/>
          <c:tx>
            <c:strRef>
              <c:f>Dados!$A$83</c:f>
              <c:strCache>
                <c:ptCount val="1"/>
                <c:pt idx="0">
                  <c:v>9.3.2.2 On input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P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Dados!$B$89:$O$89</c:f>
              <c:numCache>
                <c:formatCode>0.00</c:formatCode>
                <c:ptCount val="14"/>
                <c:pt idx="0">
                  <c:v>0.10790190735694823</c:v>
                </c:pt>
                <c:pt idx="1">
                  <c:v>0.50591715976331364</c:v>
                </c:pt>
                <c:pt idx="2">
                  <c:v>0.40176002707733965</c:v>
                </c:pt>
                <c:pt idx="3">
                  <c:v>0.20565045992115638</c:v>
                </c:pt>
                <c:pt idx="4">
                  <c:v>9.4854308741475518E-2</c:v>
                </c:pt>
                <c:pt idx="5">
                  <c:v>4.8237476808905382E-2</c:v>
                </c:pt>
                <c:pt idx="6">
                  <c:v>9.6485571497662417E-2</c:v>
                </c:pt>
                <c:pt idx="7">
                  <c:v>0.14863547758284601</c:v>
                </c:pt>
                <c:pt idx="8">
                  <c:v>0.21650717703349281</c:v>
                </c:pt>
                <c:pt idx="9">
                  <c:v>7.065669160432253E-2</c:v>
                </c:pt>
                <c:pt idx="10">
                  <c:v>9.0909090909090912E-2</c:v>
                </c:pt>
                <c:pt idx="11">
                  <c:v>0.39321074964639319</c:v>
                </c:pt>
                <c:pt idx="12">
                  <c:v>0.15549597855227881</c:v>
                </c:pt>
                <c:pt idx="13">
                  <c:v>0.59592013888888884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8413-3648-9708-88481A4FB33F}"/>
            </c:ext>
          </c:extLst>
        </c:ser>
        <c:ser>
          <c:idx val="11"/>
          <c:order val="11"/>
          <c:tx>
            <c:strRef>
              <c:f>Dados!$A$90</c:f>
              <c:strCache>
                <c:ptCount val="1"/>
                <c:pt idx="0">
                  <c:v>9.4.1.1 Parsing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P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Dados!$B$96:$O$96</c:f>
              <c:numCache>
                <c:formatCode>0.00</c:formatCode>
                <c:ptCount val="14"/>
                <c:pt idx="0">
                  <c:v>0.65849227974568569</c:v>
                </c:pt>
                <c:pt idx="1">
                  <c:v>10.888757396449703</c:v>
                </c:pt>
                <c:pt idx="2">
                  <c:v>2.8950753088509056</c:v>
                </c:pt>
                <c:pt idx="3">
                  <c:v>1.1563731931668857</c:v>
                </c:pt>
                <c:pt idx="4">
                  <c:v>0.57594544327340358</c:v>
                </c:pt>
                <c:pt idx="5">
                  <c:v>0.12152133580705009</c:v>
                </c:pt>
                <c:pt idx="6">
                  <c:v>23.249314847654361</c:v>
                </c:pt>
                <c:pt idx="7">
                  <c:v>0.3235867446393762</c:v>
                </c:pt>
                <c:pt idx="8">
                  <c:v>4.196172248803828</c:v>
                </c:pt>
                <c:pt idx="9">
                  <c:v>23.694929343308395</c:v>
                </c:pt>
                <c:pt idx="10">
                  <c:v>1.5721003134796239</c:v>
                </c:pt>
                <c:pt idx="11">
                  <c:v>0.57708628005657714</c:v>
                </c:pt>
                <c:pt idx="12">
                  <c:v>0.65147453083109919</c:v>
                </c:pt>
                <c:pt idx="13">
                  <c:v>1.3506944444444444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8413-3648-9708-88481A4FB33F}"/>
            </c:ext>
          </c:extLst>
        </c:ser>
        <c:ser>
          <c:idx val="12"/>
          <c:order val="12"/>
          <c:tx>
            <c:strRef>
              <c:f>Dados!$A$97</c:f>
              <c:strCache>
                <c:ptCount val="1"/>
                <c:pt idx="0">
                  <c:v>9.4.1.2 Name, role, value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P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Dados!$B$103:$O$103</c:f>
              <c:numCache>
                <c:formatCode>0.00</c:formatCode>
                <c:ptCount val="14"/>
                <c:pt idx="0">
                  <c:v>2.8908265213442323</c:v>
                </c:pt>
                <c:pt idx="1">
                  <c:v>12.693491124260355</c:v>
                </c:pt>
                <c:pt idx="2">
                  <c:v>5.9140294466068708</c:v>
                </c:pt>
                <c:pt idx="3">
                  <c:v>3.8915900131406045</c:v>
                </c:pt>
                <c:pt idx="4">
                  <c:v>6.1153130812151275</c:v>
                </c:pt>
                <c:pt idx="5">
                  <c:v>0.7717996289424861</c:v>
                </c:pt>
                <c:pt idx="6">
                  <c:v>4.1063195228115426</c:v>
                </c:pt>
                <c:pt idx="7">
                  <c:v>7.7422027290448341</c:v>
                </c:pt>
                <c:pt idx="8">
                  <c:v>5.5003987240829346</c:v>
                </c:pt>
                <c:pt idx="9">
                  <c:v>3.199501246882793</c:v>
                </c:pt>
                <c:pt idx="10">
                  <c:v>2.3949843260188088</c:v>
                </c:pt>
                <c:pt idx="11">
                  <c:v>4.1018387553041018</c:v>
                </c:pt>
                <c:pt idx="12">
                  <c:v>4.6970509383378012</c:v>
                </c:pt>
                <c:pt idx="13">
                  <c:v>3.4644097222222223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8413-3648-9708-88481A4FB33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032380447"/>
        <c:axId val="1032382159"/>
      </c:barChart>
      <c:catAx>
        <c:axId val="10323804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PT"/>
          </a:p>
        </c:txPr>
        <c:crossAx val="1032382159"/>
        <c:crosses val="autoZero"/>
        <c:auto val="1"/>
        <c:lblAlgn val="ctr"/>
        <c:lblOffset val="100"/>
        <c:noMultiLvlLbl val="0"/>
      </c:catAx>
      <c:valAx>
        <c:axId val="10323821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PT"/>
          </a:p>
        </c:txPr>
        <c:crossAx val="103238044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P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PT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1400" b="0" i="0" u="none" strike="noStrike" baseline="0">
                <a:effectLst/>
              </a:rPr>
              <a:t>Média de violações por página do sítio</a:t>
            </a:r>
            <a:r>
              <a:rPr lang="en-GB" sz="1400" b="0" i="0" u="none" strike="noStrike" baseline="0"/>
              <a:t> 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Dados!$A$13</c:f>
              <c:strCache>
                <c:ptCount val="1"/>
                <c:pt idx="0">
                  <c:v>9.1.1.1 Non-text content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P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Dados!$B$1:$O$1</c:f>
              <c:strCache>
                <c:ptCount val="14"/>
                <c:pt idx="0">
                  <c:v>Administração Central</c:v>
                </c:pt>
                <c:pt idx="1">
                  <c:v>Ensino Básico e Secundário</c:v>
                </c:pt>
                <c:pt idx="2">
                  <c:v>Ensino Superior</c:v>
                </c:pt>
                <c:pt idx="3">
                  <c:v>Hospitais</c:v>
                </c:pt>
                <c:pt idx="4">
                  <c:v>Juntas de freguesia</c:v>
                </c:pt>
                <c:pt idx="5">
                  <c:v>maisprocuradosAP</c:v>
                </c:pt>
                <c:pt idx="6">
                  <c:v>Municípios</c:v>
                </c:pt>
                <c:pt idx="7">
                  <c:v>Museus</c:v>
                </c:pt>
                <c:pt idx="8">
                  <c:v>Organizações Não Governamentais</c:v>
                </c:pt>
                <c:pt idx="9">
                  <c:v>Órgãos de soberania e entidades independentes</c:v>
                </c:pt>
                <c:pt idx="10">
                  <c:v>Portais e Serviços mais procurados</c:v>
                </c:pt>
                <c:pt idx="11">
                  <c:v>Região Autónoma da Madeira</c:v>
                </c:pt>
                <c:pt idx="12">
                  <c:v>Região Autónoma dos Açores</c:v>
                </c:pt>
                <c:pt idx="13">
                  <c:v>Setor Público Empresarial do Estado</c:v>
                </c:pt>
              </c:strCache>
            </c:strRef>
          </c:cat>
          <c:val>
            <c:numRef>
              <c:f>Dados!$B$19:$O$19</c:f>
              <c:numCache>
                <c:formatCode>0.00</c:formatCode>
                <c:ptCount val="14"/>
                <c:pt idx="0">
                  <c:v>1.3584014532243416</c:v>
                </c:pt>
                <c:pt idx="1">
                  <c:v>2.6437869822485207</c:v>
                </c:pt>
                <c:pt idx="2">
                  <c:v>2.0079539685225924</c:v>
                </c:pt>
                <c:pt idx="3">
                  <c:v>1.0525624178712221</c:v>
                </c:pt>
                <c:pt idx="4">
                  <c:v>2.615003099814011</c:v>
                </c:pt>
                <c:pt idx="5">
                  <c:v>0.4072356215213358</c:v>
                </c:pt>
                <c:pt idx="6">
                  <c:v>1.5919716266322748</c:v>
                </c:pt>
                <c:pt idx="7">
                  <c:v>2.5238791423001947</c:v>
                </c:pt>
                <c:pt idx="8">
                  <c:v>1.5299043062200957</c:v>
                </c:pt>
                <c:pt idx="9">
                  <c:v>1.1113881961762262</c:v>
                </c:pt>
                <c:pt idx="10">
                  <c:v>1.2711598746081505</c:v>
                </c:pt>
                <c:pt idx="11">
                  <c:v>11.161951909476661</c:v>
                </c:pt>
                <c:pt idx="12">
                  <c:v>4.455764075067024</c:v>
                </c:pt>
                <c:pt idx="13">
                  <c:v>1.7517361111111112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38-074E-AF5F-EB2A64727D0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032380447"/>
        <c:axId val="1032382159"/>
      </c:barChart>
      <c:catAx>
        <c:axId val="10323804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PT"/>
          </a:p>
        </c:txPr>
        <c:crossAx val="1032382159"/>
        <c:crosses val="autoZero"/>
        <c:auto val="1"/>
        <c:lblAlgn val="ctr"/>
        <c:lblOffset val="100"/>
        <c:noMultiLvlLbl val="0"/>
      </c:catAx>
      <c:valAx>
        <c:axId val="10323821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PT"/>
          </a:p>
        </c:txPr>
        <c:crossAx val="103238044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P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PT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1400" b="0" i="0" u="none" strike="noStrike" baseline="0">
                <a:effectLst/>
              </a:rPr>
              <a:t>Média de violações por página do sítio</a:t>
            </a:r>
            <a:r>
              <a:rPr lang="en-GB" sz="1400" b="0" i="0" u="none" strike="noStrike" baseline="0"/>
              <a:t> 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PT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Dados!$A$20</c:f>
              <c:strCache>
                <c:ptCount val="1"/>
                <c:pt idx="0">
                  <c:v>9.1.3.1 Info and relationships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P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Dados!$B$1:$O$1</c:f>
              <c:strCache>
                <c:ptCount val="14"/>
                <c:pt idx="0">
                  <c:v>Administração Central</c:v>
                </c:pt>
                <c:pt idx="1">
                  <c:v>Ensino Básico e Secundário</c:v>
                </c:pt>
                <c:pt idx="2">
                  <c:v>Ensino Superior</c:v>
                </c:pt>
                <c:pt idx="3">
                  <c:v>Hospitais</c:v>
                </c:pt>
                <c:pt idx="4">
                  <c:v>Juntas de freguesia</c:v>
                </c:pt>
                <c:pt idx="5">
                  <c:v>maisprocuradosAP</c:v>
                </c:pt>
                <c:pt idx="6">
                  <c:v>Municípios</c:v>
                </c:pt>
                <c:pt idx="7">
                  <c:v>Museus</c:v>
                </c:pt>
                <c:pt idx="8">
                  <c:v>Organizações Não Governamentais</c:v>
                </c:pt>
                <c:pt idx="9">
                  <c:v>Órgãos de soberania e entidades independentes</c:v>
                </c:pt>
                <c:pt idx="10">
                  <c:v>Portais e Serviços mais procurados</c:v>
                </c:pt>
                <c:pt idx="11">
                  <c:v>Região Autónoma da Madeira</c:v>
                </c:pt>
                <c:pt idx="12">
                  <c:v>Região Autónoma dos Açores</c:v>
                </c:pt>
                <c:pt idx="13">
                  <c:v>Setor Público Empresarial do Estado</c:v>
                </c:pt>
              </c:strCache>
            </c:strRef>
          </c:cat>
          <c:val>
            <c:numRef>
              <c:f>Dados!$B$26:$O$26</c:f>
              <c:numCache>
                <c:formatCode>0.00</c:formatCode>
                <c:ptCount val="14"/>
                <c:pt idx="0">
                  <c:v>7.4396003633060852</c:v>
                </c:pt>
                <c:pt idx="1">
                  <c:v>7.1798816568047341</c:v>
                </c:pt>
                <c:pt idx="2">
                  <c:v>7.8377051954645456</c:v>
                </c:pt>
                <c:pt idx="3">
                  <c:v>4.6406044678055194</c:v>
                </c:pt>
                <c:pt idx="4">
                  <c:v>3.8524488530688159</c:v>
                </c:pt>
                <c:pt idx="5">
                  <c:v>4.6447124304267158</c:v>
                </c:pt>
                <c:pt idx="6">
                  <c:v>5.0187006287280349</c:v>
                </c:pt>
                <c:pt idx="7">
                  <c:v>13.477582846003898</c:v>
                </c:pt>
                <c:pt idx="8">
                  <c:v>9.2671451355661887</c:v>
                </c:pt>
                <c:pt idx="9">
                  <c:v>28.981712385702412</c:v>
                </c:pt>
                <c:pt idx="10">
                  <c:v>7.5109717868338555</c:v>
                </c:pt>
                <c:pt idx="11">
                  <c:v>10.020509193776521</c:v>
                </c:pt>
                <c:pt idx="12">
                  <c:v>5.7801608579088475</c:v>
                </c:pt>
                <c:pt idx="13">
                  <c:v>4.0551215277777777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BB-7141-B319-24A823E6F58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032380447"/>
        <c:axId val="1032382159"/>
      </c:barChart>
      <c:catAx>
        <c:axId val="10323804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PT"/>
          </a:p>
        </c:txPr>
        <c:crossAx val="1032382159"/>
        <c:crosses val="autoZero"/>
        <c:auto val="1"/>
        <c:lblAlgn val="ctr"/>
        <c:lblOffset val="100"/>
        <c:noMultiLvlLbl val="0"/>
      </c:catAx>
      <c:valAx>
        <c:axId val="10323821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PT"/>
          </a:p>
        </c:txPr>
        <c:crossAx val="103238044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P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PT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1400" b="0" i="0" u="none" strike="noStrike" baseline="0">
                <a:effectLst/>
              </a:rPr>
              <a:t>Média de violações por página do sítio</a:t>
            </a:r>
            <a:r>
              <a:rPr lang="en-GB" sz="1400" b="0" i="0" u="none" strike="noStrike" baseline="0"/>
              <a:t> 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PT"/>
        </a:p>
      </c:txPr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Dados!$A$27</c:f>
              <c:strCache>
                <c:ptCount val="1"/>
                <c:pt idx="0">
                  <c:v>9.1.4.3 Contrast (minimum)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P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Dados!$B$1:$O$1</c:f>
              <c:strCache>
                <c:ptCount val="14"/>
                <c:pt idx="0">
                  <c:v>Administração Central</c:v>
                </c:pt>
                <c:pt idx="1">
                  <c:v>Ensino Básico e Secundário</c:v>
                </c:pt>
                <c:pt idx="2">
                  <c:v>Ensino Superior</c:v>
                </c:pt>
                <c:pt idx="3">
                  <c:v>Hospitais</c:v>
                </c:pt>
                <c:pt idx="4">
                  <c:v>Juntas de freguesia</c:v>
                </c:pt>
                <c:pt idx="5">
                  <c:v>maisprocuradosAP</c:v>
                </c:pt>
                <c:pt idx="6">
                  <c:v>Municípios</c:v>
                </c:pt>
                <c:pt idx="7">
                  <c:v>Museus</c:v>
                </c:pt>
                <c:pt idx="8">
                  <c:v>Organizações Não Governamentais</c:v>
                </c:pt>
                <c:pt idx="9">
                  <c:v>Órgãos de soberania e entidades independentes</c:v>
                </c:pt>
                <c:pt idx="10">
                  <c:v>Portais e Serviços mais procurados</c:v>
                </c:pt>
                <c:pt idx="11">
                  <c:v>Região Autónoma da Madeira</c:v>
                </c:pt>
                <c:pt idx="12">
                  <c:v>Região Autónoma dos Açores</c:v>
                </c:pt>
                <c:pt idx="13">
                  <c:v>Setor Público Empresarial do Estado</c:v>
                </c:pt>
              </c:strCache>
            </c:strRef>
          </c:cat>
          <c:val>
            <c:numRef>
              <c:f>Dados!$B$33:$O$33</c:f>
              <c:numCache>
                <c:formatCode>0.00</c:formatCode>
                <c:ptCount val="14"/>
                <c:pt idx="0">
                  <c:v>8.2744777475022708</c:v>
                </c:pt>
                <c:pt idx="1">
                  <c:v>23.448520710059171</c:v>
                </c:pt>
                <c:pt idx="2">
                  <c:v>11.999492299881537</c:v>
                </c:pt>
                <c:pt idx="3">
                  <c:v>5.3186596583442842</c:v>
                </c:pt>
                <c:pt idx="4">
                  <c:v>14.320520768753875</c:v>
                </c:pt>
                <c:pt idx="5">
                  <c:v>3.6734693877551021</c:v>
                </c:pt>
                <c:pt idx="6">
                  <c:v>17.657020796388846</c:v>
                </c:pt>
                <c:pt idx="7">
                  <c:v>10.555068226120857</c:v>
                </c:pt>
                <c:pt idx="8">
                  <c:v>12.026315789473685</c:v>
                </c:pt>
                <c:pt idx="9">
                  <c:v>12.087281795511222</c:v>
                </c:pt>
                <c:pt idx="10">
                  <c:v>9.3275862068965516</c:v>
                </c:pt>
                <c:pt idx="11">
                  <c:v>10.204384724186705</c:v>
                </c:pt>
                <c:pt idx="12">
                  <c:v>11.584450402144773</c:v>
                </c:pt>
                <c:pt idx="13">
                  <c:v>12.888888888888889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D5-9144-839E-BEE61A2302D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032380447"/>
        <c:axId val="1032382159"/>
      </c:barChart>
      <c:catAx>
        <c:axId val="10323804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PT"/>
          </a:p>
        </c:txPr>
        <c:crossAx val="1032382159"/>
        <c:crosses val="autoZero"/>
        <c:auto val="1"/>
        <c:lblAlgn val="ctr"/>
        <c:lblOffset val="100"/>
        <c:noMultiLvlLbl val="0"/>
      </c:catAx>
      <c:valAx>
        <c:axId val="10323821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PT"/>
          </a:p>
        </c:txPr>
        <c:crossAx val="103238044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P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P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3.xml"/><Relationship Id="rId13" Type="http://schemas.openxmlformats.org/officeDocument/2006/relationships/chart" Target="../charts/chart18.xml"/><Relationship Id="rId3" Type="http://schemas.openxmlformats.org/officeDocument/2006/relationships/chart" Target="../charts/chart8.xml"/><Relationship Id="rId7" Type="http://schemas.openxmlformats.org/officeDocument/2006/relationships/chart" Target="../charts/chart12.xml"/><Relationship Id="rId12" Type="http://schemas.openxmlformats.org/officeDocument/2006/relationships/chart" Target="../charts/chart17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Relationship Id="rId6" Type="http://schemas.openxmlformats.org/officeDocument/2006/relationships/chart" Target="../charts/chart11.xml"/><Relationship Id="rId11" Type="http://schemas.openxmlformats.org/officeDocument/2006/relationships/chart" Target="../charts/chart16.xml"/><Relationship Id="rId5" Type="http://schemas.openxmlformats.org/officeDocument/2006/relationships/chart" Target="../charts/chart10.xml"/><Relationship Id="rId10" Type="http://schemas.openxmlformats.org/officeDocument/2006/relationships/chart" Target="../charts/chart15.xml"/><Relationship Id="rId4" Type="http://schemas.openxmlformats.org/officeDocument/2006/relationships/chart" Target="../charts/chart9.xml"/><Relationship Id="rId9" Type="http://schemas.openxmlformats.org/officeDocument/2006/relationships/chart" Target="../charts/chart14.xml"/><Relationship Id="rId14" Type="http://schemas.openxmlformats.org/officeDocument/2006/relationships/chart" Target="../charts/chart19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7.xml"/><Relationship Id="rId13" Type="http://schemas.openxmlformats.org/officeDocument/2006/relationships/chart" Target="../charts/chart32.xml"/><Relationship Id="rId3" Type="http://schemas.openxmlformats.org/officeDocument/2006/relationships/chart" Target="../charts/chart22.xml"/><Relationship Id="rId7" Type="http://schemas.openxmlformats.org/officeDocument/2006/relationships/chart" Target="../charts/chart26.xml"/><Relationship Id="rId12" Type="http://schemas.openxmlformats.org/officeDocument/2006/relationships/chart" Target="../charts/chart31.xml"/><Relationship Id="rId2" Type="http://schemas.openxmlformats.org/officeDocument/2006/relationships/chart" Target="../charts/chart21.xml"/><Relationship Id="rId1" Type="http://schemas.openxmlformats.org/officeDocument/2006/relationships/chart" Target="../charts/chart20.xml"/><Relationship Id="rId6" Type="http://schemas.openxmlformats.org/officeDocument/2006/relationships/chart" Target="../charts/chart25.xml"/><Relationship Id="rId11" Type="http://schemas.openxmlformats.org/officeDocument/2006/relationships/chart" Target="../charts/chart30.xml"/><Relationship Id="rId5" Type="http://schemas.openxmlformats.org/officeDocument/2006/relationships/chart" Target="../charts/chart24.xml"/><Relationship Id="rId10" Type="http://schemas.openxmlformats.org/officeDocument/2006/relationships/chart" Target="../charts/chart29.xml"/><Relationship Id="rId4" Type="http://schemas.openxmlformats.org/officeDocument/2006/relationships/chart" Target="../charts/chart23.xml"/><Relationship Id="rId9" Type="http://schemas.openxmlformats.org/officeDocument/2006/relationships/chart" Target="../charts/chart28.xml"/><Relationship Id="rId14" Type="http://schemas.openxmlformats.org/officeDocument/2006/relationships/chart" Target="../charts/chart33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1.xml"/><Relationship Id="rId13" Type="http://schemas.openxmlformats.org/officeDocument/2006/relationships/chart" Target="../charts/chart46.xml"/><Relationship Id="rId3" Type="http://schemas.openxmlformats.org/officeDocument/2006/relationships/chart" Target="../charts/chart36.xml"/><Relationship Id="rId7" Type="http://schemas.openxmlformats.org/officeDocument/2006/relationships/chart" Target="../charts/chart40.xml"/><Relationship Id="rId12" Type="http://schemas.openxmlformats.org/officeDocument/2006/relationships/chart" Target="../charts/chart45.xml"/><Relationship Id="rId2" Type="http://schemas.openxmlformats.org/officeDocument/2006/relationships/chart" Target="../charts/chart35.xml"/><Relationship Id="rId1" Type="http://schemas.openxmlformats.org/officeDocument/2006/relationships/chart" Target="../charts/chart34.xml"/><Relationship Id="rId6" Type="http://schemas.openxmlformats.org/officeDocument/2006/relationships/chart" Target="../charts/chart39.xml"/><Relationship Id="rId11" Type="http://schemas.openxmlformats.org/officeDocument/2006/relationships/chart" Target="../charts/chart44.xml"/><Relationship Id="rId5" Type="http://schemas.openxmlformats.org/officeDocument/2006/relationships/chart" Target="../charts/chart38.xml"/><Relationship Id="rId10" Type="http://schemas.openxmlformats.org/officeDocument/2006/relationships/chart" Target="../charts/chart43.xml"/><Relationship Id="rId4" Type="http://schemas.openxmlformats.org/officeDocument/2006/relationships/chart" Target="../charts/chart37.xml"/><Relationship Id="rId9" Type="http://schemas.openxmlformats.org/officeDocument/2006/relationships/chart" Target="../charts/chart42.xml"/><Relationship Id="rId14" Type="http://schemas.openxmlformats.org/officeDocument/2006/relationships/chart" Target="../charts/chart4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482600</xdr:colOff>
      <xdr:row>0</xdr:row>
      <xdr:rowOff>190500</xdr:rowOff>
    </xdr:from>
    <xdr:to>
      <xdr:col>10</xdr:col>
      <xdr:colOff>152400</xdr:colOff>
      <xdr:row>29</xdr:row>
      <xdr:rowOff>12700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04D4DCC-C99E-4441-896C-351BC13131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393700</xdr:colOff>
      <xdr:row>0</xdr:row>
      <xdr:rowOff>190500</xdr:rowOff>
    </xdr:from>
    <xdr:to>
      <xdr:col>18</xdr:col>
      <xdr:colOff>723900</xdr:colOff>
      <xdr:row>29</xdr:row>
      <xdr:rowOff>63500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310EA59-6EFF-E345-B381-2B3A96EAC5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304800</xdr:colOff>
      <xdr:row>31</xdr:row>
      <xdr:rowOff>0</xdr:rowOff>
    </xdr:from>
    <xdr:to>
      <xdr:col>10</xdr:col>
      <xdr:colOff>774700</xdr:colOff>
      <xdr:row>55</xdr:row>
      <xdr:rowOff>76200</xdr:rowOff>
    </xdr:to>
    <xdr:graphicFrame macro="">
      <xdr:nvGraphicFramePr>
        <xdr:cNvPr id="19" name="Chart 18">
          <a:extLst>
            <a:ext uri="{FF2B5EF4-FFF2-40B4-BE49-F238E27FC236}">
              <a16:creationId xmlns:a16="http://schemas.microsoft.com/office/drawing/2014/main" id="{219550A4-A34A-7D40-BA79-2C94FB329B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11</xdr:col>
      <xdr:colOff>292100</xdr:colOff>
      <xdr:row>31</xdr:row>
      <xdr:rowOff>12700</xdr:rowOff>
    </xdr:from>
    <xdr:to>
      <xdr:col>21</xdr:col>
      <xdr:colOff>762000</xdr:colOff>
      <xdr:row>55</xdr:row>
      <xdr:rowOff>88900</xdr:rowOff>
    </xdr:to>
    <xdr:graphicFrame macro="">
      <xdr:nvGraphicFramePr>
        <xdr:cNvPr id="20" name="Chart 19">
          <a:extLst>
            <a:ext uri="{FF2B5EF4-FFF2-40B4-BE49-F238E27FC236}">
              <a16:creationId xmlns:a16="http://schemas.microsoft.com/office/drawing/2014/main" id="{8E0B20A6-0F6C-A546-9FDB-AD04D4EA3A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419100</xdr:colOff>
      <xdr:row>58</xdr:row>
      <xdr:rowOff>25400</xdr:rowOff>
    </xdr:from>
    <xdr:to>
      <xdr:col>11</xdr:col>
      <xdr:colOff>63500</xdr:colOff>
      <xdr:row>82</xdr:row>
      <xdr:rowOff>101600</xdr:rowOff>
    </xdr:to>
    <xdr:graphicFrame macro="">
      <xdr:nvGraphicFramePr>
        <xdr:cNvPr id="21" name="Chart 20">
          <a:extLst>
            <a:ext uri="{FF2B5EF4-FFF2-40B4-BE49-F238E27FC236}">
              <a16:creationId xmlns:a16="http://schemas.microsoft.com/office/drawing/2014/main" id="{32286955-72AB-554C-A767-2216E2BC8E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419100</xdr:colOff>
      <xdr:row>4</xdr:row>
      <xdr:rowOff>0</xdr:rowOff>
    </xdr:from>
    <xdr:to>
      <xdr:col>27</xdr:col>
      <xdr:colOff>520700</xdr:colOff>
      <xdr:row>33</xdr:row>
      <xdr:rowOff>152400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DBE3714F-A7E5-C743-8CD5-A395440688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37</xdr:row>
      <xdr:rowOff>63500</xdr:rowOff>
    </xdr:from>
    <xdr:to>
      <xdr:col>9</xdr:col>
      <xdr:colOff>685800</xdr:colOff>
      <xdr:row>67</xdr:row>
      <xdr:rowOff>12700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847B24B7-7411-A441-B308-1226839C41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241300</xdr:colOff>
      <xdr:row>37</xdr:row>
      <xdr:rowOff>76200</xdr:rowOff>
    </xdr:from>
    <xdr:to>
      <xdr:col>19</xdr:col>
      <xdr:colOff>101600</xdr:colOff>
      <xdr:row>67</xdr:row>
      <xdr:rowOff>25400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8EA0024B-6384-BE4C-8619-C7B118A1CD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19</xdr:col>
      <xdr:colOff>330200</xdr:colOff>
      <xdr:row>37</xdr:row>
      <xdr:rowOff>76200</xdr:rowOff>
    </xdr:from>
    <xdr:to>
      <xdr:col>28</xdr:col>
      <xdr:colOff>190500</xdr:colOff>
      <xdr:row>67</xdr:row>
      <xdr:rowOff>25400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D691D109-4D0D-1642-B101-892FAD4F67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12700</xdr:colOff>
      <xdr:row>68</xdr:row>
      <xdr:rowOff>127000</xdr:rowOff>
    </xdr:from>
    <xdr:to>
      <xdr:col>9</xdr:col>
      <xdr:colOff>698500</xdr:colOff>
      <xdr:row>98</xdr:row>
      <xdr:rowOff>76200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7831DE27-67F6-C141-A85C-C58E1503E8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254000</xdr:colOff>
      <xdr:row>68</xdr:row>
      <xdr:rowOff>165100</xdr:rowOff>
    </xdr:from>
    <xdr:to>
      <xdr:col>19</xdr:col>
      <xdr:colOff>114300</xdr:colOff>
      <xdr:row>98</xdr:row>
      <xdr:rowOff>114300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6AD78A92-65AE-054E-A809-6B583750C21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19</xdr:col>
      <xdr:colOff>330200</xdr:colOff>
      <xdr:row>68</xdr:row>
      <xdr:rowOff>152400</xdr:rowOff>
    </xdr:from>
    <xdr:to>
      <xdr:col>28</xdr:col>
      <xdr:colOff>190500</xdr:colOff>
      <xdr:row>98</xdr:row>
      <xdr:rowOff>101600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E42FFB1D-8D9C-6D4A-8379-C8A239C693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12700</xdr:colOff>
      <xdr:row>99</xdr:row>
      <xdr:rowOff>114300</xdr:rowOff>
    </xdr:from>
    <xdr:to>
      <xdr:col>9</xdr:col>
      <xdr:colOff>698500</xdr:colOff>
      <xdr:row>129</xdr:row>
      <xdr:rowOff>63500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E2579B7E-85D8-CC4E-92E0-19E95D0001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10</xdr:col>
      <xdr:colOff>254000</xdr:colOff>
      <xdr:row>99</xdr:row>
      <xdr:rowOff>101600</xdr:rowOff>
    </xdr:from>
    <xdr:to>
      <xdr:col>19</xdr:col>
      <xdr:colOff>114300</xdr:colOff>
      <xdr:row>129</xdr:row>
      <xdr:rowOff>50800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E517B9E8-91E1-1246-8F54-B267D8A7AB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19</xdr:col>
      <xdr:colOff>342900</xdr:colOff>
      <xdr:row>99</xdr:row>
      <xdr:rowOff>76200</xdr:rowOff>
    </xdr:from>
    <xdr:to>
      <xdr:col>28</xdr:col>
      <xdr:colOff>203200</xdr:colOff>
      <xdr:row>129</xdr:row>
      <xdr:rowOff>25400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5E6CF1EC-6D1A-444F-BDE4-5B22EBAE2B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12700</xdr:colOff>
      <xdr:row>130</xdr:row>
      <xdr:rowOff>88900</xdr:rowOff>
    </xdr:from>
    <xdr:to>
      <xdr:col>9</xdr:col>
      <xdr:colOff>698500</xdr:colOff>
      <xdr:row>160</xdr:row>
      <xdr:rowOff>38100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29F48B0E-A8E2-D140-98D8-E614A6D3EC2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10</xdr:col>
      <xdr:colOff>279400</xdr:colOff>
      <xdr:row>130</xdr:row>
      <xdr:rowOff>50800</xdr:rowOff>
    </xdr:from>
    <xdr:to>
      <xdr:col>19</xdr:col>
      <xdr:colOff>139700</xdr:colOff>
      <xdr:row>160</xdr:row>
      <xdr:rowOff>0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DFE4080E-6F07-AC4A-8CBF-8D978153AD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19</xdr:col>
      <xdr:colOff>342900</xdr:colOff>
      <xdr:row>130</xdr:row>
      <xdr:rowOff>76200</xdr:rowOff>
    </xdr:from>
    <xdr:to>
      <xdr:col>28</xdr:col>
      <xdr:colOff>203200</xdr:colOff>
      <xdr:row>160</xdr:row>
      <xdr:rowOff>25400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id="{1A9ADDDE-6425-7F4D-81B8-52972741B0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</xdr:col>
      <xdr:colOff>0</xdr:colOff>
      <xdr:row>161</xdr:row>
      <xdr:rowOff>63500</xdr:rowOff>
    </xdr:from>
    <xdr:to>
      <xdr:col>9</xdr:col>
      <xdr:colOff>685800</xdr:colOff>
      <xdr:row>191</xdr:row>
      <xdr:rowOff>12700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id="{53EF4786-2C73-C344-A860-D396E3E873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419100</xdr:colOff>
      <xdr:row>4</xdr:row>
      <xdr:rowOff>0</xdr:rowOff>
    </xdr:from>
    <xdr:to>
      <xdr:col>27</xdr:col>
      <xdr:colOff>520700</xdr:colOff>
      <xdr:row>33</xdr:row>
      <xdr:rowOff>152400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0B6CDA7-41E7-CC4C-A741-DB96E2C00E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37</xdr:row>
      <xdr:rowOff>63500</xdr:rowOff>
    </xdr:from>
    <xdr:to>
      <xdr:col>9</xdr:col>
      <xdr:colOff>685800</xdr:colOff>
      <xdr:row>67</xdr:row>
      <xdr:rowOff>12700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481F478-EE2C-CE4B-9BD1-3CC4068012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241300</xdr:colOff>
      <xdr:row>37</xdr:row>
      <xdr:rowOff>76200</xdr:rowOff>
    </xdr:from>
    <xdr:to>
      <xdr:col>19</xdr:col>
      <xdr:colOff>101600</xdr:colOff>
      <xdr:row>67</xdr:row>
      <xdr:rowOff>25400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6DB4993C-E4CB-684A-88C8-23B56C6092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19</xdr:col>
      <xdr:colOff>330200</xdr:colOff>
      <xdr:row>37</xdr:row>
      <xdr:rowOff>76200</xdr:rowOff>
    </xdr:from>
    <xdr:to>
      <xdr:col>28</xdr:col>
      <xdr:colOff>190500</xdr:colOff>
      <xdr:row>67</xdr:row>
      <xdr:rowOff>25400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D315CD0C-33CA-434A-907B-C8329D84BD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12700</xdr:colOff>
      <xdr:row>68</xdr:row>
      <xdr:rowOff>127000</xdr:rowOff>
    </xdr:from>
    <xdr:to>
      <xdr:col>9</xdr:col>
      <xdr:colOff>698500</xdr:colOff>
      <xdr:row>98</xdr:row>
      <xdr:rowOff>76200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FB8A4359-484E-1A44-BE78-663BFF68CD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254000</xdr:colOff>
      <xdr:row>68</xdr:row>
      <xdr:rowOff>165100</xdr:rowOff>
    </xdr:from>
    <xdr:to>
      <xdr:col>19</xdr:col>
      <xdr:colOff>114300</xdr:colOff>
      <xdr:row>98</xdr:row>
      <xdr:rowOff>114300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349CE868-B551-984A-BA13-D0799BA89A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19</xdr:col>
      <xdr:colOff>330200</xdr:colOff>
      <xdr:row>68</xdr:row>
      <xdr:rowOff>152400</xdr:rowOff>
    </xdr:from>
    <xdr:to>
      <xdr:col>28</xdr:col>
      <xdr:colOff>190500</xdr:colOff>
      <xdr:row>98</xdr:row>
      <xdr:rowOff>101600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BCFA70D0-CAF4-7343-87AD-A634823E7B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12700</xdr:colOff>
      <xdr:row>99</xdr:row>
      <xdr:rowOff>114300</xdr:rowOff>
    </xdr:from>
    <xdr:to>
      <xdr:col>9</xdr:col>
      <xdr:colOff>698500</xdr:colOff>
      <xdr:row>129</xdr:row>
      <xdr:rowOff>63500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8F572FEA-4ED0-2448-B2D4-C69F603A6F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10</xdr:col>
      <xdr:colOff>254000</xdr:colOff>
      <xdr:row>99</xdr:row>
      <xdr:rowOff>101600</xdr:rowOff>
    </xdr:from>
    <xdr:to>
      <xdr:col>19</xdr:col>
      <xdr:colOff>114300</xdr:colOff>
      <xdr:row>129</xdr:row>
      <xdr:rowOff>50800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2E376F4B-36AF-E54A-84A2-B3DB3C6A25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19</xdr:col>
      <xdr:colOff>342900</xdr:colOff>
      <xdr:row>99</xdr:row>
      <xdr:rowOff>76200</xdr:rowOff>
    </xdr:from>
    <xdr:to>
      <xdr:col>28</xdr:col>
      <xdr:colOff>203200</xdr:colOff>
      <xdr:row>129</xdr:row>
      <xdr:rowOff>25400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8AFACE24-8BB9-3341-833D-9BC2AD0650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12700</xdr:colOff>
      <xdr:row>130</xdr:row>
      <xdr:rowOff>88900</xdr:rowOff>
    </xdr:from>
    <xdr:to>
      <xdr:col>9</xdr:col>
      <xdr:colOff>698500</xdr:colOff>
      <xdr:row>160</xdr:row>
      <xdr:rowOff>38100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8CAE933F-DF5E-E742-8AFC-A1E5297BC9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10</xdr:col>
      <xdr:colOff>279400</xdr:colOff>
      <xdr:row>130</xdr:row>
      <xdr:rowOff>50800</xdr:rowOff>
    </xdr:from>
    <xdr:to>
      <xdr:col>19</xdr:col>
      <xdr:colOff>139700</xdr:colOff>
      <xdr:row>160</xdr:row>
      <xdr:rowOff>0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43E43709-6836-394F-AF45-41DEB7A6AC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19</xdr:col>
      <xdr:colOff>342900</xdr:colOff>
      <xdr:row>130</xdr:row>
      <xdr:rowOff>76200</xdr:rowOff>
    </xdr:from>
    <xdr:to>
      <xdr:col>28</xdr:col>
      <xdr:colOff>203200</xdr:colOff>
      <xdr:row>160</xdr:row>
      <xdr:rowOff>25400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0DD80AE0-F9ED-EE48-895A-B5E425DE07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</xdr:col>
      <xdr:colOff>0</xdr:colOff>
      <xdr:row>161</xdr:row>
      <xdr:rowOff>63500</xdr:rowOff>
    </xdr:from>
    <xdr:to>
      <xdr:col>9</xdr:col>
      <xdr:colOff>685800</xdr:colOff>
      <xdr:row>191</xdr:row>
      <xdr:rowOff>12700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A63F417A-5641-3D40-8748-0F71A90D57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419100</xdr:colOff>
      <xdr:row>4</xdr:row>
      <xdr:rowOff>0</xdr:rowOff>
    </xdr:from>
    <xdr:to>
      <xdr:col>27</xdr:col>
      <xdr:colOff>520700</xdr:colOff>
      <xdr:row>33</xdr:row>
      <xdr:rowOff>152400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86AE37C-AB05-424D-8B69-AEDE4C1404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37</xdr:row>
      <xdr:rowOff>63500</xdr:rowOff>
    </xdr:from>
    <xdr:to>
      <xdr:col>9</xdr:col>
      <xdr:colOff>685800</xdr:colOff>
      <xdr:row>67</xdr:row>
      <xdr:rowOff>12700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9F108D4-9C2F-9B43-BEEA-8BACB1F969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241300</xdr:colOff>
      <xdr:row>37</xdr:row>
      <xdr:rowOff>76200</xdr:rowOff>
    </xdr:from>
    <xdr:to>
      <xdr:col>19</xdr:col>
      <xdr:colOff>101600</xdr:colOff>
      <xdr:row>67</xdr:row>
      <xdr:rowOff>25400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B7C5DF7C-3CD7-2F45-A822-AC6DA39BCF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19</xdr:col>
      <xdr:colOff>330200</xdr:colOff>
      <xdr:row>37</xdr:row>
      <xdr:rowOff>76200</xdr:rowOff>
    </xdr:from>
    <xdr:to>
      <xdr:col>28</xdr:col>
      <xdr:colOff>190500</xdr:colOff>
      <xdr:row>67</xdr:row>
      <xdr:rowOff>25400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1FE5B1B0-F418-F84C-81E6-C617C88D87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12700</xdr:colOff>
      <xdr:row>68</xdr:row>
      <xdr:rowOff>127000</xdr:rowOff>
    </xdr:from>
    <xdr:to>
      <xdr:col>9</xdr:col>
      <xdr:colOff>698500</xdr:colOff>
      <xdr:row>98</xdr:row>
      <xdr:rowOff>76200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FC6941DC-6125-5D40-B8A7-C3B89B08AB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254000</xdr:colOff>
      <xdr:row>68</xdr:row>
      <xdr:rowOff>165100</xdr:rowOff>
    </xdr:from>
    <xdr:to>
      <xdr:col>19</xdr:col>
      <xdr:colOff>114300</xdr:colOff>
      <xdr:row>98</xdr:row>
      <xdr:rowOff>114300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FC87851E-0A13-FF49-897E-44632D6A56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19</xdr:col>
      <xdr:colOff>330200</xdr:colOff>
      <xdr:row>68</xdr:row>
      <xdr:rowOff>152400</xdr:rowOff>
    </xdr:from>
    <xdr:to>
      <xdr:col>28</xdr:col>
      <xdr:colOff>190500</xdr:colOff>
      <xdr:row>98</xdr:row>
      <xdr:rowOff>101600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B09E86CA-7F70-0646-9D4C-5BF6267AC8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12700</xdr:colOff>
      <xdr:row>99</xdr:row>
      <xdr:rowOff>114300</xdr:rowOff>
    </xdr:from>
    <xdr:to>
      <xdr:col>9</xdr:col>
      <xdr:colOff>698500</xdr:colOff>
      <xdr:row>129</xdr:row>
      <xdr:rowOff>63500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FB1DC446-CEEB-464A-95C7-16177C3920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10</xdr:col>
      <xdr:colOff>254000</xdr:colOff>
      <xdr:row>99</xdr:row>
      <xdr:rowOff>101600</xdr:rowOff>
    </xdr:from>
    <xdr:to>
      <xdr:col>19</xdr:col>
      <xdr:colOff>114300</xdr:colOff>
      <xdr:row>129</xdr:row>
      <xdr:rowOff>50800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2DA18481-0E10-3E46-B96D-F4744F6BFA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19</xdr:col>
      <xdr:colOff>342900</xdr:colOff>
      <xdr:row>99</xdr:row>
      <xdr:rowOff>76200</xdr:rowOff>
    </xdr:from>
    <xdr:to>
      <xdr:col>28</xdr:col>
      <xdr:colOff>203200</xdr:colOff>
      <xdr:row>129</xdr:row>
      <xdr:rowOff>25400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DD3B4238-7DAD-884E-B9B3-757CA9E0A0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12700</xdr:colOff>
      <xdr:row>130</xdr:row>
      <xdr:rowOff>88900</xdr:rowOff>
    </xdr:from>
    <xdr:to>
      <xdr:col>9</xdr:col>
      <xdr:colOff>698500</xdr:colOff>
      <xdr:row>160</xdr:row>
      <xdr:rowOff>38100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73697BA3-C8DA-9746-97CF-EBD6116F12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10</xdr:col>
      <xdr:colOff>279400</xdr:colOff>
      <xdr:row>130</xdr:row>
      <xdr:rowOff>50800</xdr:rowOff>
    </xdr:from>
    <xdr:to>
      <xdr:col>19</xdr:col>
      <xdr:colOff>139700</xdr:colOff>
      <xdr:row>160</xdr:row>
      <xdr:rowOff>0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63AFADCE-E178-AB44-9A93-C4CBA2323B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19</xdr:col>
      <xdr:colOff>342900</xdr:colOff>
      <xdr:row>130</xdr:row>
      <xdr:rowOff>76200</xdr:rowOff>
    </xdr:from>
    <xdr:to>
      <xdr:col>28</xdr:col>
      <xdr:colOff>203200</xdr:colOff>
      <xdr:row>160</xdr:row>
      <xdr:rowOff>25400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A6BAB711-DDF0-E74F-8CE5-D86F2A7030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</xdr:col>
      <xdr:colOff>0</xdr:colOff>
      <xdr:row>161</xdr:row>
      <xdr:rowOff>63500</xdr:rowOff>
    </xdr:from>
    <xdr:to>
      <xdr:col>9</xdr:col>
      <xdr:colOff>685800</xdr:colOff>
      <xdr:row>191</xdr:row>
      <xdr:rowOff>12700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A5F6A8CA-C9D4-3E4D-8C9E-FAB3BB1197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2CD045-32B8-054C-9C36-BD20F4B03B16}">
  <sheetPr codeName="Sheet1"/>
  <dimension ref="A1:P103"/>
  <sheetViews>
    <sheetView tabSelected="1" workbookViewId="0">
      <pane xSplit="1" topLeftCell="B1" activePane="topRight" state="frozen"/>
      <selection pane="topRight"/>
    </sheetView>
  </sheetViews>
  <sheetFormatPr baseColWidth="10" defaultRowHeight="16" x14ac:dyDescent="0.2"/>
  <cols>
    <col min="1" max="1" width="33.6640625" bestFit="1" customWidth="1"/>
    <col min="2" max="2" width="13.1640625" bestFit="1" customWidth="1"/>
    <col min="3" max="3" width="10.1640625" bestFit="1" customWidth="1"/>
    <col min="4" max="4" width="8" bestFit="1" customWidth="1"/>
    <col min="5" max="5" width="8.83203125" bestFit="1" customWidth="1"/>
    <col min="6" max="6" width="9" bestFit="1" customWidth="1"/>
    <col min="7" max="7" width="16.33203125" bestFit="1" customWidth="1"/>
    <col min="8" max="8" width="10" bestFit="1" customWidth="1"/>
    <col min="9" max="9" width="7.33203125" bestFit="1" customWidth="1"/>
    <col min="10" max="10" width="14.5" bestFit="1" customWidth="1"/>
    <col min="11" max="11" width="13.1640625" bestFit="1" customWidth="1"/>
    <col min="12" max="12" width="10.33203125" bestFit="1" customWidth="1"/>
    <col min="13" max="14" width="9.33203125" customWidth="1"/>
  </cols>
  <sheetData>
    <row r="1" spans="1:16" ht="68" x14ac:dyDescent="0.2">
      <c r="B1" s="1" t="s">
        <v>14</v>
      </c>
      <c r="C1" s="1" t="s">
        <v>15</v>
      </c>
      <c r="D1" s="1" t="s">
        <v>16</v>
      </c>
      <c r="E1" s="1" t="s">
        <v>17</v>
      </c>
      <c r="F1" s="1" t="s">
        <v>18</v>
      </c>
      <c r="G1" s="1" t="s">
        <v>20</v>
      </c>
      <c r="H1" s="1" t="s">
        <v>19</v>
      </c>
      <c r="I1" s="1" t="s">
        <v>21</v>
      </c>
      <c r="J1" s="1" t="s">
        <v>22</v>
      </c>
      <c r="K1" s="1" t="s">
        <v>23</v>
      </c>
      <c r="L1" s="1" t="s">
        <v>24</v>
      </c>
      <c r="M1" s="1" t="s">
        <v>25</v>
      </c>
      <c r="N1" s="1" t="s">
        <v>26</v>
      </c>
      <c r="O1" s="1" t="s">
        <v>27</v>
      </c>
      <c r="P1" s="1" t="s">
        <v>28</v>
      </c>
    </row>
    <row r="2" spans="1:16" x14ac:dyDescent="0.2">
      <c r="A2" t="s">
        <v>0</v>
      </c>
      <c r="B2" s="5">
        <v>150</v>
      </c>
      <c r="C2" s="5">
        <v>25</v>
      </c>
      <c r="D2" s="5">
        <v>86</v>
      </c>
      <c r="E2" s="5">
        <v>24</v>
      </c>
      <c r="F2" s="5">
        <v>37</v>
      </c>
      <c r="G2" s="5">
        <v>20</v>
      </c>
      <c r="H2" s="5">
        <f>88+1</f>
        <v>89</v>
      </c>
      <c r="I2" s="5">
        <v>64</v>
      </c>
      <c r="J2" s="5">
        <v>67</v>
      </c>
      <c r="K2" s="5">
        <v>11</v>
      </c>
      <c r="L2" s="5">
        <v>11</v>
      </c>
      <c r="M2" s="5">
        <f>5+9</f>
        <v>14</v>
      </c>
      <c r="N2" s="5">
        <f>4+4</f>
        <v>8</v>
      </c>
      <c r="O2" s="5">
        <f>11+40</f>
        <v>51</v>
      </c>
      <c r="P2">
        <f>SUM(B2:O2)</f>
        <v>657</v>
      </c>
    </row>
    <row r="3" spans="1:16" x14ac:dyDescent="0.2">
      <c r="A3" t="s">
        <v>1</v>
      </c>
      <c r="B3">
        <f>B2-B5</f>
        <v>2</v>
      </c>
      <c r="C3">
        <f t="shared" ref="C3:O3" si="0">C2-C5</f>
        <v>0</v>
      </c>
      <c r="D3">
        <f t="shared" si="0"/>
        <v>0</v>
      </c>
      <c r="E3">
        <f t="shared" si="0"/>
        <v>0</v>
      </c>
      <c r="F3" s="7">
        <f t="shared" si="0"/>
        <v>1</v>
      </c>
      <c r="G3">
        <f t="shared" si="0"/>
        <v>0</v>
      </c>
      <c r="H3">
        <f t="shared" si="0"/>
        <v>0</v>
      </c>
      <c r="I3" s="7">
        <f t="shared" si="0"/>
        <v>0</v>
      </c>
      <c r="J3" s="7">
        <f t="shared" si="0"/>
        <v>0</v>
      </c>
      <c r="K3">
        <f t="shared" si="0"/>
        <v>0</v>
      </c>
      <c r="L3">
        <f t="shared" si="0"/>
        <v>0</v>
      </c>
      <c r="M3">
        <f t="shared" si="0"/>
        <v>0</v>
      </c>
      <c r="N3">
        <f t="shared" si="0"/>
        <v>0</v>
      </c>
      <c r="O3">
        <f t="shared" si="0"/>
        <v>0</v>
      </c>
      <c r="P3">
        <f>SUM(B3:O3)</f>
        <v>3</v>
      </c>
    </row>
    <row r="4" spans="1:16" x14ac:dyDescent="0.2">
      <c r="A4" t="s">
        <v>2</v>
      </c>
      <c r="B4" s="2">
        <f>B3/B2</f>
        <v>1.3333333333333334E-2</v>
      </c>
      <c r="C4" s="2">
        <f t="shared" ref="C4:P4" si="1">C3/C2</f>
        <v>0</v>
      </c>
      <c r="D4" s="2">
        <f t="shared" si="1"/>
        <v>0</v>
      </c>
      <c r="E4" s="2">
        <f t="shared" si="1"/>
        <v>0</v>
      </c>
      <c r="F4" s="2">
        <f t="shared" si="1"/>
        <v>2.7027027027027029E-2</v>
      </c>
      <c r="G4" s="2">
        <f t="shared" si="1"/>
        <v>0</v>
      </c>
      <c r="H4" s="2">
        <f t="shared" si="1"/>
        <v>0</v>
      </c>
      <c r="I4" s="2">
        <f t="shared" si="1"/>
        <v>0</v>
      </c>
      <c r="J4" s="2">
        <f t="shared" si="1"/>
        <v>0</v>
      </c>
      <c r="K4" s="2">
        <f t="shared" si="1"/>
        <v>0</v>
      </c>
      <c r="L4" s="2">
        <f t="shared" si="1"/>
        <v>0</v>
      </c>
      <c r="M4" s="2">
        <f t="shared" si="1"/>
        <v>0</v>
      </c>
      <c r="N4" s="2">
        <f t="shared" si="1"/>
        <v>0</v>
      </c>
      <c r="O4" s="2">
        <f t="shared" si="1"/>
        <v>0</v>
      </c>
      <c r="P4" s="2">
        <f t="shared" si="1"/>
        <v>4.5662100456621002E-3</v>
      </c>
    </row>
    <row r="5" spans="1:16" x14ac:dyDescent="0.2">
      <c r="A5" t="s">
        <v>3</v>
      </c>
      <c r="B5" s="5">
        <v>148</v>
      </c>
      <c r="C5" s="5">
        <v>25</v>
      </c>
      <c r="D5" s="5">
        <v>86</v>
      </c>
      <c r="E5" s="5">
        <v>24</v>
      </c>
      <c r="F5" s="5">
        <v>36</v>
      </c>
      <c r="G5" s="5">
        <v>20</v>
      </c>
      <c r="H5" s="5">
        <v>89</v>
      </c>
      <c r="I5" s="5">
        <v>64</v>
      </c>
      <c r="J5" s="5">
        <v>67</v>
      </c>
      <c r="K5" s="5">
        <v>11</v>
      </c>
      <c r="L5" s="5">
        <v>11</v>
      </c>
      <c r="M5" s="5">
        <v>14</v>
      </c>
      <c r="N5" s="5">
        <v>8</v>
      </c>
      <c r="O5" s="5">
        <v>51</v>
      </c>
      <c r="P5">
        <f>SUM(B5:O5)</f>
        <v>654</v>
      </c>
    </row>
    <row r="6" spans="1:16" x14ac:dyDescent="0.2">
      <c r="A6" t="s">
        <v>4</v>
      </c>
      <c r="B6" s="2">
        <f>B5/B2</f>
        <v>0.98666666666666669</v>
      </c>
      <c r="C6" s="2">
        <f t="shared" ref="C6:P6" si="2">C5/C2</f>
        <v>1</v>
      </c>
      <c r="D6" s="2">
        <f t="shared" si="2"/>
        <v>1</v>
      </c>
      <c r="E6" s="2">
        <f t="shared" si="2"/>
        <v>1</v>
      </c>
      <c r="F6" s="2">
        <f t="shared" si="2"/>
        <v>0.97297297297297303</v>
      </c>
      <c r="G6" s="2">
        <f t="shared" si="2"/>
        <v>1</v>
      </c>
      <c r="H6" s="2">
        <f t="shared" si="2"/>
        <v>1</v>
      </c>
      <c r="I6" s="2">
        <f t="shared" si="2"/>
        <v>1</v>
      </c>
      <c r="J6" s="2">
        <f t="shared" si="2"/>
        <v>1</v>
      </c>
      <c r="K6" s="2">
        <f t="shared" si="2"/>
        <v>1</v>
      </c>
      <c r="L6" s="2">
        <f t="shared" si="2"/>
        <v>1</v>
      </c>
      <c r="M6" s="2">
        <f t="shared" si="2"/>
        <v>1</v>
      </c>
      <c r="N6" s="2">
        <f t="shared" si="2"/>
        <v>1</v>
      </c>
      <c r="O6" s="2">
        <f t="shared" si="2"/>
        <v>1</v>
      </c>
      <c r="P6" s="2">
        <f t="shared" si="2"/>
        <v>0.99543378995433784</v>
      </c>
    </row>
    <row r="7" spans="1:16" x14ac:dyDescent="0.2">
      <c r="A7" t="s">
        <v>5</v>
      </c>
      <c r="B7" s="5">
        <v>5505</v>
      </c>
      <c r="C7" s="5">
        <v>1690</v>
      </c>
      <c r="D7" s="5">
        <v>5909</v>
      </c>
      <c r="E7" s="5">
        <v>1522</v>
      </c>
      <c r="F7" s="5">
        <f>559+1054</f>
        <v>1613</v>
      </c>
      <c r="G7" s="5">
        <v>1078</v>
      </c>
      <c r="H7" s="5">
        <f>11769+637</f>
        <v>12406</v>
      </c>
      <c r="I7" s="5">
        <v>2052</v>
      </c>
      <c r="J7" s="5">
        <f>299+2209</f>
        <v>2508</v>
      </c>
      <c r="K7" s="5">
        <v>1203</v>
      </c>
      <c r="L7" s="5">
        <v>638</v>
      </c>
      <c r="M7" s="5">
        <f>933+481</f>
        <v>1414</v>
      </c>
      <c r="N7" s="5">
        <f>117+256</f>
        <v>373</v>
      </c>
      <c r="O7" s="5">
        <f>683+1621</f>
        <v>2304</v>
      </c>
      <c r="P7">
        <f>SUM(B7:O7)</f>
        <v>40215</v>
      </c>
    </row>
    <row r="8" spans="1:16" x14ac:dyDescent="0.2">
      <c r="A8" t="s">
        <v>29</v>
      </c>
      <c r="B8" s="3">
        <f>B7/B2</f>
        <v>36.700000000000003</v>
      </c>
      <c r="C8" s="3">
        <f t="shared" ref="C8:P8" si="3">C7/C2</f>
        <v>67.599999999999994</v>
      </c>
      <c r="D8" s="3">
        <f t="shared" si="3"/>
        <v>68.70930232558139</v>
      </c>
      <c r="E8" s="3">
        <f t="shared" si="3"/>
        <v>63.416666666666664</v>
      </c>
      <c r="F8" s="3">
        <f t="shared" si="3"/>
        <v>43.594594594594597</v>
      </c>
      <c r="G8" s="3">
        <f t="shared" si="3"/>
        <v>53.9</v>
      </c>
      <c r="H8" s="3">
        <f t="shared" si="3"/>
        <v>139.3932584269663</v>
      </c>
      <c r="I8" s="3">
        <f t="shared" si="3"/>
        <v>32.0625</v>
      </c>
      <c r="J8" s="3">
        <f t="shared" si="3"/>
        <v>37.432835820895519</v>
      </c>
      <c r="K8" s="3">
        <f t="shared" si="3"/>
        <v>109.36363636363636</v>
      </c>
      <c r="L8" s="3">
        <f t="shared" si="3"/>
        <v>58</v>
      </c>
      <c r="M8" s="3">
        <f t="shared" si="3"/>
        <v>101</v>
      </c>
      <c r="N8" s="3">
        <f t="shared" si="3"/>
        <v>46.625</v>
      </c>
      <c r="O8" s="3">
        <f t="shared" si="3"/>
        <v>45.176470588235297</v>
      </c>
      <c r="P8" s="3">
        <f t="shared" si="3"/>
        <v>61.210045662100455</v>
      </c>
    </row>
    <row r="9" spans="1:16" x14ac:dyDescent="0.2">
      <c r="A9" t="s">
        <v>6</v>
      </c>
      <c r="B9" s="7">
        <f>B7-B11</f>
        <v>200</v>
      </c>
      <c r="C9" s="7">
        <f t="shared" ref="C9:F9" si="4">C7-C11</f>
        <v>1</v>
      </c>
      <c r="D9" s="7">
        <f t="shared" si="4"/>
        <v>28</v>
      </c>
      <c r="E9" s="7">
        <f t="shared" si="4"/>
        <v>14</v>
      </c>
      <c r="F9" s="7">
        <f t="shared" si="4"/>
        <v>37</v>
      </c>
      <c r="G9" s="7">
        <f>G7-G11</f>
        <v>62</v>
      </c>
      <c r="H9" s="7">
        <f t="shared" ref="H9:O9" si="5">H7-H11</f>
        <v>258</v>
      </c>
      <c r="I9" s="7">
        <f t="shared" si="5"/>
        <v>129</v>
      </c>
      <c r="J9" s="7">
        <f t="shared" si="5"/>
        <v>1</v>
      </c>
      <c r="K9" s="7">
        <f t="shared" si="5"/>
        <v>45</v>
      </c>
      <c r="L9" s="7">
        <f t="shared" si="5"/>
        <v>67</v>
      </c>
      <c r="M9" s="7">
        <f t="shared" si="5"/>
        <v>0</v>
      </c>
      <c r="N9" s="7">
        <f t="shared" si="5"/>
        <v>0</v>
      </c>
      <c r="O9" s="7">
        <f t="shared" si="5"/>
        <v>57</v>
      </c>
      <c r="P9">
        <f>SUM(B9:O9)</f>
        <v>899</v>
      </c>
    </row>
    <row r="10" spans="1:16" x14ac:dyDescent="0.2">
      <c r="A10" t="s">
        <v>7</v>
      </c>
      <c r="B10" s="2">
        <f>B9/B7</f>
        <v>3.6330608537693009E-2</v>
      </c>
      <c r="C10" s="2">
        <f t="shared" ref="C10:F10" si="6">C9/C7</f>
        <v>5.9171597633136095E-4</v>
      </c>
      <c r="D10" s="2">
        <f t="shared" si="6"/>
        <v>4.7385344389913693E-3</v>
      </c>
      <c r="E10" s="2">
        <f t="shared" si="6"/>
        <v>9.1984231274638631E-3</v>
      </c>
      <c r="F10" s="2">
        <f t="shared" si="6"/>
        <v>2.2938623682579044E-2</v>
      </c>
      <c r="G10" s="2">
        <f>G9/G7</f>
        <v>5.7513914656771803E-2</v>
      </c>
      <c r="H10" s="2">
        <f t="shared" ref="H10:P10" si="7">H9/H7</f>
        <v>2.0796388844107689E-2</v>
      </c>
      <c r="I10" s="2">
        <f t="shared" si="7"/>
        <v>6.2865497076023388E-2</v>
      </c>
      <c r="J10" s="2">
        <f t="shared" si="7"/>
        <v>3.9872408293460925E-4</v>
      </c>
      <c r="K10" s="2">
        <f t="shared" si="7"/>
        <v>3.7406483790523692E-2</v>
      </c>
      <c r="L10" s="2">
        <f t="shared" si="7"/>
        <v>0.10501567398119123</v>
      </c>
      <c r="M10" s="2">
        <f t="shared" si="7"/>
        <v>0</v>
      </c>
      <c r="N10" s="2">
        <f t="shared" si="7"/>
        <v>0</v>
      </c>
      <c r="O10" s="2">
        <f t="shared" si="7"/>
        <v>2.4739583333333332E-2</v>
      </c>
      <c r="P10" s="2">
        <f t="shared" si="7"/>
        <v>2.2354842720377969E-2</v>
      </c>
    </row>
    <row r="11" spans="1:16" x14ac:dyDescent="0.2">
      <c r="A11" t="s">
        <v>8</v>
      </c>
      <c r="B11" s="5">
        <v>5305</v>
      </c>
      <c r="C11" s="5">
        <v>1689</v>
      </c>
      <c r="D11" s="5">
        <v>5881</v>
      </c>
      <c r="E11" s="5">
        <v>1508</v>
      </c>
      <c r="F11" s="5">
        <v>1576</v>
      </c>
      <c r="G11" s="5">
        <v>1016</v>
      </c>
      <c r="H11" s="5">
        <v>12148</v>
      </c>
      <c r="I11" s="5">
        <v>1923</v>
      </c>
      <c r="J11" s="5">
        <v>2507</v>
      </c>
      <c r="K11" s="5">
        <v>1158</v>
      </c>
      <c r="L11" s="5">
        <v>571</v>
      </c>
      <c r="M11" s="5">
        <v>1414</v>
      </c>
      <c r="N11" s="5">
        <v>373</v>
      </c>
      <c r="O11" s="5">
        <v>2247</v>
      </c>
      <c r="P11">
        <f>SUM(B11:O11)</f>
        <v>39316</v>
      </c>
    </row>
    <row r="12" spans="1:16" x14ac:dyDescent="0.2">
      <c r="A12" t="s">
        <v>9</v>
      </c>
      <c r="B12" s="2">
        <f>B11/B7</f>
        <v>0.96366939146230701</v>
      </c>
      <c r="C12" s="2">
        <f t="shared" ref="C12:F12" si="8">C11/C7</f>
        <v>0.99940828402366866</v>
      </c>
      <c r="D12" s="2">
        <f t="shared" si="8"/>
        <v>0.99526146556100858</v>
      </c>
      <c r="E12" s="2">
        <f t="shared" si="8"/>
        <v>0.99080157687253612</v>
      </c>
      <c r="F12" s="2">
        <f t="shared" si="8"/>
        <v>0.97706137631742096</v>
      </c>
      <c r="G12" s="2">
        <f>G11/G7</f>
        <v>0.9424860853432282</v>
      </c>
      <c r="H12" s="2">
        <f t="shared" ref="H12:P12" si="9">H11/H7</f>
        <v>0.97920361115589227</v>
      </c>
      <c r="I12" s="2">
        <f t="shared" si="9"/>
        <v>0.9371345029239766</v>
      </c>
      <c r="J12" s="2">
        <f t="shared" si="9"/>
        <v>0.99960127591706538</v>
      </c>
      <c r="K12" s="2">
        <f t="shared" si="9"/>
        <v>0.96259351620947631</v>
      </c>
      <c r="L12" s="2">
        <f t="shared" si="9"/>
        <v>0.89498432601880873</v>
      </c>
      <c r="M12" s="2">
        <f t="shared" si="9"/>
        <v>1</v>
      </c>
      <c r="N12" s="2">
        <f t="shared" si="9"/>
        <v>1</v>
      </c>
      <c r="O12" s="2">
        <f t="shared" si="9"/>
        <v>0.97526041666666663</v>
      </c>
      <c r="P12" s="2">
        <f t="shared" si="9"/>
        <v>0.97764515727962198</v>
      </c>
    </row>
    <row r="13" spans="1:16" s="4" customFormat="1" x14ac:dyDescent="0.2">
      <c r="A13" s="4" t="s">
        <v>32</v>
      </c>
    </row>
    <row r="14" spans="1:16" x14ac:dyDescent="0.2">
      <c r="A14" t="s">
        <v>30</v>
      </c>
      <c r="B14" s="6">
        <v>7478</v>
      </c>
      <c r="C14" s="6">
        <v>4468</v>
      </c>
      <c r="D14" s="6">
        <v>11865</v>
      </c>
      <c r="E14" s="6">
        <v>1602</v>
      </c>
      <c r="F14" s="6">
        <v>4218</v>
      </c>
      <c r="G14" s="6">
        <v>439</v>
      </c>
      <c r="H14" s="6">
        <v>19750</v>
      </c>
      <c r="I14" s="6">
        <v>5179</v>
      </c>
      <c r="J14" s="6">
        <v>3837</v>
      </c>
      <c r="K14" s="6">
        <v>1337</v>
      </c>
      <c r="L14" s="6">
        <v>811</v>
      </c>
      <c r="M14" s="6">
        <v>15783</v>
      </c>
      <c r="N14" s="6">
        <v>1662</v>
      </c>
      <c r="O14" s="6">
        <v>4036</v>
      </c>
      <c r="P14">
        <f>SUM(B14:O14)</f>
        <v>82465</v>
      </c>
    </row>
    <row r="15" spans="1:16" x14ac:dyDescent="0.2">
      <c r="A15" t="s">
        <v>10</v>
      </c>
      <c r="B15" s="6">
        <v>82</v>
      </c>
      <c r="C15" s="6">
        <v>16</v>
      </c>
      <c r="D15" s="6">
        <v>66</v>
      </c>
      <c r="E15" s="6">
        <v>19</v>
      </c>
      <c r="F15" s="6">
        <v>28</v>
      </c>
      <c r="G15" s="6">
        <v>14</v>
      </c>
      <c r="H15" s="6">
        <v>73</v>
      </c>
      <c r="I15" s="6">
        <v>50</v>
      </c>
      <c r="J15" s="6">
        <v>54</v>
      </c>
      <c r="K15" s="6">
        <v>10</v>
      </c>
      <c r="L15" s="6">
        <v>8</v>
      </c>
      <c r="M15" s="6">
        <v>13</v>
      </c>
      <c r="N15" s="6">
        <v>8</v>
      </c>
      <c r="O15" s="6">
        <v>38</v>
      </c>
      <c r="P15">
        <f>SUM(B15:O15)</f>
        <v>479</v>
      </c>
    </row>
    <row r="16" spans="1:16" x14ac:dyDescent="0.2">
      <c r="A16" t="s">
        <v>11</v>
      </c>
      <c r="B16" s="9">
        <f t="shared" ref="B16:F16" si="10">B15/B$2</f>
        <v>0.54666666666666663</v>
      </c>
      <c r="C16" s="9">
        <f t="shared" si="10"/>
        <v>0.64</v>
      </c>
      <c r="D16" s="9">
        <f t="shared" si="10"/>
        <v>0.76744186046511631</v>
      </c>
      <c r="E16" s="9">
        <f t="shared" si="10"/>
        <v>0.79166666666666663</v>
      </c>
      <c r="F16" s="9">
        <f t="shared" si="10"/>
        <v>0.7567567567567568</v>
      </c>
      <c r="G16" s="9">
        <f>G15/G$2</f>
        <v>0.7</v>
      </c>
      <c r="H16" s="9">
        <f t="shared" ref="H16:P16" si="11">H15/H$2</f>
        <v>0.8202247191011236</v>
      </c>
      <c r="I16" s="9">
        <f t="shared" si="11"/>
        <v>0.78125</v>
      </c>
      <c r="J16" s="9">
        <f t="shared" si="11"/>
        <v>0.80597014925373134</v>
      </c>
      <c r="K16" s="9">
        <f t="shared" si="11"/>
        <v>0.90909090909090906</v>
      </c>
      <c r="L16" s="9">
        <f t="shared" si="11"/>
        <v>0.72727272727272729</v>
      </c>
      <c r="M16" s="9">
        <f t="shared" si="11"/>
        <v>0.9285714285714286</v>
      </c>
      <c r="N16" s="9">
        <f t="shared" si="11"/>
        <v>1</v>
      </c>
      <c r="O16" s="9">
        <f t="shared" si="11"/>
        <v>0.74509803921568629</v>
      </c>
      <c r="P16" s="9">
        <f t="shared" si="11"/>
        <v>0.72907153729071539</v>
      </c>
    </row>
    <row r="17" spans="1:16" x14ac:dyDescent="0.2">
      <c r="A17" t="s">
        <v>12</v>
      </c>
      <c r="B17" s="6">
        <v>1453</v>
      </c>
      <c r="C17" s="6">
        <v>878</v>
      </c>
      <c r="D17" s="6">
        <v>2577</v>
      </c>
      <c r="E17" s="6">
        <v>411</v>
      </c>
      <c r="F17" s="6">
        <v>773</v>
      </c>
      <c r="G17" s="6">
        <v>121</v>
      </c>
      <c r="H17" s="6">
        <v>4141</v>
      </c>
      <c r="I17" s="6">
        <v>798</v>
      </c>
      <c r="J17" s="6">
        <v>930</v>
      </c>
      <c r="K17" s="6">
        <v>378</v>
      </c>
      <c r="L17" s="6">
        <v>71</v>
      </c>
      <c r="M17" s="6">
        <v>1007</v>
      </c>
      <c r="N17" s="6">
        <v>221</v>
      </c>
      <c r="O17" s="6">
        <v>607</v>
      </c>
      <c r="P17">
        <f>SUM(B17:O17)</f>
        <v>14366</v>
      </c>
    </row>
    <row r="18" spans="1:16" x14ac:dyDescent="0.2">
      <c r="A18" t="s">
        <v>13</v>
      </c>
      <c r="B18" s="9">
        <f>B17/B$7</f>
        <v>0.2639418710263397</v>
      </c>
      <c r="C18" s="9">
        <f>C17/C$7</f>
        <v>0.51952662721893494</v>
      </c>
      <c r="D18" s="9">
        <f>D17/D$7</f>
        <v>0.43611440176002708</v>
      </c>
      <c r="E18" s="9">
        <f>E17/E$7</f>
        <v>0.2700394218134034</v>
      </c>
      <c r="F18" s="9">
        <f>F17/F$7</f>
        <v>0.47923124612523249</v>
      </c>
      <c r="G18" s="9">
        <f>G17/G$7</f>
        <v>0.11224489795918367</v>
      </c>
      <c r="H18" s="9">
        <f>H17/H$7</f>
        <v>0.33379010156375949</v>
      </c>
      <c r="I18" s="9">
        <f>I17/I$7</f>
        <v>0.3888888888888889</v>
      </c>
      <c r="J18" s="9">
        <f>J17/J$7</f>
        <v>0.37081339712918659</v>
      </c>
      <c r="K18" s="9">
        <f>K17/K$7</f>
        <v>0.31421446384039903</v>
      </c>
      <c r="L18" s="9">
        <f>L17/L$7</f>
        <v>0.11128526645768025</v>
      </c>
      <c r="M18" s="9">
        <f>M17/M$7</f>
        <v>0.71216407355021216</v>
      </c>
      <c r="N18" s="9">
        <f>N17/N$7</f>
        <v>0.59249329758713132</v>
      </c>
      <c r="O18" s="9">
        <f>O17/O$7</f>
        <v>0.2634548611111111</v>
      </c>
      <c r="P18" s="9">
        <f>P17/P$7</f>
        <v>0.35722988934477184</v>
      </c>
    </row>
    <row r="19" spans="1:16" x14ac:dyDescent="0.2">
      <c r="A19" t="s">
        <v>31</v>
      </c>
      <c r="B19" s="8">
        <f>B14/B$7</f>
        <v>1.3584014532243416</v>
      </c>
      <c r="C19" s="8">
        <f t="shared" ref="C19:P19" si="12">C14/C$7</f>
        <v>2.6437869822485207</v>
      </c>
      <c r="D19" s="8">
        <f t="shared" si="12"/>
        <v>2.0079539685225924</v>
      </c>
      <c r="E19" s="8">
        <f t="shared" si="12"/>
        <v>1.0525624178712221</v>
      </c>
      <c r="F19" s="8">
        <f t="shared" si="12"/>
        <v>2.615003099814011</v>
      </c>
      <c r="G19" s="8">
        <f t="shared" si="12"/>
        <v>0.4072356215213358</v>
      </c>
      <c r="H19" s="8">
        <f t="shared" si="12"/>
        <v>1.5919716266322748</v>
      </c>
      <c r="I19" s="8">
        <f t="shared" si="12"/>
        <v>2.5238791423001947</v>
      </c>
      <c r="J19" s="8">
        <f t="shared" si="12"/>
        <v>1.5299043062200957</v>
      </c>
      <c r="K19" s="8">
        <f t="shared" si="12"/>
        <v>1.1113881961762262</v>
      </c>
      <c r="L19" s="8">
        <f t="shared" si="12"/>
        <v>1.2711598746081505</v>
      </c>
      <c r="M19" s="8">
        <f t="shared" si="12"/>
        <v>11.161951909476661</v>
      </c>
      <c r="N19" s="8">
        <f t="shared" si="12"/>
        <v>4.455764075067024</v>
      </c>
      <c r="O19" s="8">
        <f t="shared" si="12"/>
        <v>1.7517361111111112</v>
      </c>
      <c r="P19" s="8">
        <f t="shared" si="12"/>
        <v>2.0506030088275518</v>
      </c>
    </row>
    <row r="20" spans="1:16" s="4" customFormat="1" x14ac:dyDescent="0.2">
      <c r="A20" s="4" t="s">
        <v>33</v>
      </c>
    </row>
    <row r="21" spans="1:16" x14ac:dyDescent="0.2">
      <c r="A21" t="s">
        <v>30</v>
      </c>
      <c r="B21" s="6">
        <v>40955</v>
      </c>
      <c r="C21" s="6">
        <v>12134</v>
      </c>
      <c r="D21" s="6">
        <v>46313</v>
      </c>
      <c r="E21" s="6">
        <v>7063</v>
      </c>
      <c r="F21" s="6">
        <v>6214</v>
      </c>
      <c r="G21" s="6">
        <v>5007</v>
      </c>
      <c r="H21" s="6">
        <v>62262</v>
      </c>
      <c r="I21" s="6">
        <v>27656</v>
      </c>
      <c r="J21" s="6">
        <v>23242</v>
      </c>
      <c r="K21" s="6">
        <v>34865</v>
      </c>
      <c r="L21" s="6">
        <v>4792</v>
      </c>
      <c r="M21" s="6">
        <v>14169</v>
      </c>
      <c r="N21" s="6">
        <v>2156</v>
      </c>
      <c r="O21" s="6">
        <v>9343</v>
      </c>
      <c r="P21">
        <f>SUM(B21:O21)</f>
        <v>296171</v>
      </c>
    </row>
    <row r="22" spans="1:16" x14ac:dyDescent="0.2">
      <c r="A22" t="s">
        <v>10</v>
      </c>
      <c r="B22" s="6">
        <v>147</v>
      </c>
      <c r="C22" s="6">
        <v>25</v>
      </c>
      <c r="D22" s="6">
        <v>86</v>
      </c>
      <c r="E22" s="6">
        <v>24</v>
      </c>
      <c r="F22" s="6">
        <v>35</v>
      </c>
      <c r="G22" s="6">
        <v>18</v>
      </c>
      <c r="H22" s="6">
        <v>88</v>
      </c>
      <c r="I22" s="6">
        <v>62</v>
      </c>
      <c r="J22" s="6">
        <v>63</v>
      </c>
      <c r="K22" s="6">
        <v>11</v>
      </c>
      <c r="L22" s="6">
        <v>11</v>
      </c>
      <c r="M22" s="6">
        <v>14</v>
      </c>
      <c r="N22" s="6">
        <v>8</v>
      </c>
      <c r="O22" s="6">
        <v>50</v>
      </c>
      <c r="P22">
        <f>SUM(B22:O22)</f>
        <v>642</v>
      </c>
    </row>
    <row r="23" spans="1:16" x14ac:dyDescent="0.2">
      <c r="A23" t="s">
        <v>11</v>
      </c>
      <c r="B23" s="9">
        <f t="shared" ref="B23:F23" si="13">B22/B$2</f>
        <v>0.98</v>
      </c>
      <c r="C23" s="9">
        <f t="shared" si="13"/>
        <v>1</v>
      </c>
      <c r="D23" s="9">
        <f t="shared" si="13"/>
        <v>1</v>
      </c>
      <c r="E23" s="9">
        <f t="shared" si="13"/>
        <v>1</v>
      </c>
      <c r="F23" s="9">
        <f t="shared" si="13"/>
        <v>0.94594594594594594</v>
      </c>
      <c r="G23" s="9">
        <f>G22/G$2</f>
        <v>0.9</v>
      </c>
      <c r="H23" s="9">
        <f t="shared" ref="H23:P23" si="14">H22/H$2</f>
        <v>0.9887640449438202</v>
      </c>
      <c r="I23" s="9">
        <f t="shared" si="14"/>
        <v>0.96875</v>
      </c>
      <c r="J23" s="9">
        <f t="shared" si="14"/>
        <v>0.94029850746268662</v>
      </c>
      <c r="K23" s="9">
        <f t="shared" si="14"/>
        <v>1</v>
      </c>
      <c r="L23" s="9">
        <f t="shared" si="14"/>
        <v>1</v>
      </c>
      <c r="M23" s="9">
        <f t="shared" si="14"/>
        <v>1</v>
      </c>
      <c r="N23" s="9">
        <f t="shared" si="14"/>
        <v>1</v>
      </c>
      <c r="O23" s="9">
        <f t="shared" si="14"/>
        <v>0.98039215686274506</v>
      </c>
      <c r="P23" s="9">
        <f t="shared" si="14"/>
        <v>0.97716894977168944</v>
      </c>
    </row>
    <row r="24" spans="1:16" x14ac:dyDescent="0.2">
      <c r="A24" t="s">
        <v>12</v>
      </c>
      <c r="B24" s="6">
        <v>4585</v>
      </c>
      <c r="C24" s="6">
        <v>1368</v>
      </c>
      <c r="D24" s="6">
        <v>5221</v>
      </c>
      <c r="E24" s="6">
        <v>1119</v>
      </c>
      <c r="F24" s="6">
        <v>1408</v>
      </c>
      <c r="G24" s="6">
        <v>810</v>
      </c>
      <c r="H24" s="6">
        <v>11127</v>
      </c>
      <c r="I24" s="6">
        <v>1674</v>
      </c>
      <c r="J24" s="6">
        <v>1895</v>
      </c>
      <c r="K24" s="6">
        <v>1079</v>
      </c>
      <c r="L24" s="6">
        <v>435</v>
      </c>
      <c r="M24" s="6">
        <v>1324</v>
      </c>
      <c r="N24" s="6">
        <v>216</v>
      </c>
      <c r="O24" s="6">
        <v>1755</v>
      </c>
      <c r="P24">
        <f>SUM(B24:O24)</f>
        <v>34016</v>
      </c>
    </row>
    <row r="25" spans="1:16" x14ac:dyDescent="0.2">
      <c r="A25" t="s">
        <v>13</v>
      </c>
      <c r="B25" s="9">
        <f t="shared" ref="B25:F25" si="15">B24/B$7</f>
        <v>0.83287920072661215</v>
      </c>
      <c r="C25" s="9">
        <f t="shared" si="15"/>
        <v>0.80946745562130173</v>
      </c>
      <c r="D25" s="9">
        <f t="shared" si="15"/>
        <v>0.88356743949906924</v>
      </c>
      <c r="E25" s="9">
        <f t="shared" si="15"/>
        <v>0.73521681997371879</v>
      </c>
      <c r="F25" s="9">
        <f t="shared" si="15"/>
        <v>0.87290762554246748</v>
      </c>
      <c r="G25" s="9">
        <f>G24/G$7</f>
        <v>0.75139146567717996</v>
      </c>
      <c r="H25" s="9">
        <f t="shared" ref="H25:O25" si="16">H24/H$7</f>
        <v>0.89690472352087702</v>
      </c>
      <c r="I25" s="9">
        <f t="shared" si="16"/>
        <v>0.81578947368421051</v>
      </c>
      <c r="J25" s="9">
        <f t="shared" si="16"/>
        <v>0.75558213716108458</v>
      </c>
      <c r="K25" s="9">
        <f t="shared" si="16"/>
        <v>0.89692435577722363</v>
      </c>
      <c r="L25" s="9">
        <f t="shared" si="16"/>
        <v>0.68181818181818177</v>
      </c>
      <c r="M25" s="9">
        <f t="shared" si="16"/>
        <v>0.93635077793493637</v>
      </c>
      <c r="N25" s="9">
        <f t="shared" si="16"/>
        <v>0.579088471849866</v>
      </c>
      <c r="O25" s="9">
        <f t="shared" si="16"/>
        <v>0.76171875</v>
      </c>
      <c r="P25" s="9">
        <f>P24/P$7</f>
        <v>0.84585353723734924</v>
      </c>
    </row>
    <row r="26" spans="1:16" x14ac:dyDescent="0.2">
      <c r="A26" t="s">
        <v>31</v>
      </c>
      <c r="B26" s="8">
        <f>B21/B$7</f>
        <v>7.4396003633060852</v>
      </c>
      <c r="C26" s="8">
        <f t="shared" ref="C26:P26" si="17">C21/C$7</f>
        <v>7.1798816568047341</v>
      </c>
      <c r="D26" s="8">
        <f t="shared" si="17"/>
        <v>7.8377051954645456</v>
      </c>
      <c r="E26" s="8">
        <f t="shared" si="17"/>
        <v>4.6406044678055194</v>
      </c>
      <c r="F26" s="8">
        <f t="shared" si="17"/>
        <v>3.8524488530688159</v>
      </c>
      <c r="G26" s="8">
        <f t="shared" si="17"/>
        <v>4.6447124304267158</v>
      </c>
      <c r="H26" s="8">
        <f t="shared" si="17"/>
        <v>5.0187006287280349</v>
      </c>
      <c r="I26" s="8">
        <f t="shared" si="17"/>
        <v>13.477582846003898</v>
      </c>
      <c r="J26" s="8">
        <f t="shared" si="17"/>
        <v>9.2671451355661887</v>
      </c>
      <c r="K26" s="8">
        <f t="shared" si="17"/>
        <v>28.981712385702412</v>
      </c>
      <c r="L26" s="8">
        <f t="shared" si="17"/>
        <v>7.5109717868338555</v>
      </c>
      <c r="M26" s="8">
        <f t="shared" si="17"/>
        <v>10.020509193776521</v>
      </c>
      <c r="N26" s="8">
        <f t="shared" si="17"/>
        <v>5.7801608579088475</v>
      </c>
      <c r="O26" s="8">
        <f t="shared" si="17"/>
        <v>4.0551215277777777</v>
      </c>
      <c r="P26" s="8">
        <f t="shared" si="17"/>
        <v>7.3646897923660326</v>
      </c>
    </row>
    <row r="27" spans="1:16" s="4" customFormat="1" x14ac:dyDescent="0.2">
      <c r="A27" s="4" t="s">
        <v>34</v>
      </c>
    </row>
    <row r="28" spans="1:16" x14ac:dyDescent="0.2">
      <c r="A28" t="s">
        <v>30</v>
      </c>
      <c r="B28" s="6">
        <v>45551</v>
      </c>
      <c r="C28" s="6">
        <v>39628</v>
      </c>
      <c r="D28" s="6">
        <v>70905</v>
      </c>
      <c r="E28" s="6">
        <v>8095</v>
      </c>
      <c r="F28" s="6">
        <v>23099</v>
      </c>
      <c r="G28" s="6">
        <v>3960</v>
      </c>
      <c r="H28" s="6">
        <v>219053</v>
      </c>
      <c r="I28" s="6">
        <v>21659</v>
      </c>
      <c r="J28" s="6">
        <v>30162</v>
      </c>
      <c r="K28" s="6">
        <v>14541</v>
      </c>
      <c r="L28" s="6">
        <v>5951</v>
      </c>
      <c r="M28" s="6">
        <v>14429</v>
      </c>
      <c r="N28" s="6">
        <v>4321</v>
      </c>
      <c r="O28" s="6">
        <v>29696</v>
      </c>
      <c r="P28">
        <f>SUM(B28:O28)</f>
        <v>531050</v>
      </c>
    </row>
    <row r="29" spans="1:16" x14ac:dyDescent="0.2">
      <c r="A29" t="s">
        <v>10</v>
      </c>
      <c r="B29" s="6">
        <v>101</v>
      </c>
      <c r="C29" s="6">
        <v>24</v>
      </c>
      <c r="D29" s="6">
        <v>83</v>
      </c>
      <c r="E29" s="6">
        <v>23</v>
      </c>
      <c r="F29" s="6">
        <v>32</v>
      </c>
      <c r="G29" s="6">
        <v>18</v>
      </c>
      <c r="H29" s="6">
        <v>88</v>
      </c>
      <c r="I29" s="6">
        <v>59</v>
      </c>
      <c r="J29" s="6">
        <v>65</v>
      </c>
      <c r="K29" s="6">
        <v>10</v>
      </c>
      <c r="L29" s="6">
        <v>11</v>
      </c>
      <c r="M29" s="6">
        <v>13</v>
      </c>
      <c r="N29" s="6">
        <v>8</v>
      </c>
      <c r="O29" s="6">
        <v>44</v>
      </c>
      <c r="P29">
        <f>SUM(B29:O29)</f>
        <v>579</v>
      </c>
    </row>
    <row r="30" spans="1:16" x14ac:dyDescent="0.2">
      <c r="A30" t="s">
        <v>11</v>
      </c>
      <c r="B30" s="9">
        <f t="shared" ref="B30:F30" si="18">B29/B$2</f>
        <v>0.67333333333333334</v>
      </c>
      <c r="C30" s="9">
        <f t="shared" si="18"/>
        <v>0.96</v>
      </c>
      <c r="D30" s="9">
        <f t="shared" si="18"/>
        <v>0.96511627906976749</v>
      </c>
      <c r="E30" s="9">
        <f t="shared" si="18"/>
        <v>0.95833333333333337</v>
      </c>
      <c r="F30" s="9">
        <f t="shared" si="18"/>
        <v>0.86486486486486491</v>
      </c>
      <c r="G30" s="9">
        <f>G29/G$2</f>
        <v>0.9</v>
      </c>
      <c r="H30" s="9">
        <f t="shared" ref="H30:P30" si="19">H29/H$2</f>
        <v>0.9887640449438202</v>
      </c>
      <c r="I30" s="9">
        <f t="shared" si="19"/>
        <v>0.921875</v>
      </c>
      <c r="J30" s="9">
        <f t="shared" si="19"/>
        <v>0.97014925373134331</v>
      </c>
      <c r="K30" s="9">
        <f t="shared" si="19"/>
        <v>0.90909090909090906</v>
      </c>
      <c r="L30" s="9">
        <f t="shared" si="19"/>
        <v>1</v>
      </c>
      <c r="M30" s="9">
        <f t="shared" si="19"/>
        <v>0.9285714285714286</v>
      </c>
      <c r="N30" s="9">
        <f t="shared" si="19"/>
        <v>1</v>
      </c>
      <c r="O30" s="9">
        <f t="shared" si="19"/>
        <v>0.86274509803921573</v>
      </c>
      <c r="P30" s="9">
        <f t="shared" si="19"/>
        <v>0.88127853881278539</v>
      </c>
    </row>
    <row r="31" spans="1:16" x14ac:dyDescent="0.2">
      <c r="A31" t="s">
        <v>12</v>
      </c>
      <c r="B31" s="6">
        <v>3091</v>
      </c>
      <c r="C31" s="6">
        <v>1514</v>
      </c>
      <c r="D31" s="6">
        <v>4886</v>
      </c>
      <c r="E31" s="6">
        <v>1132</v>
      </c>
      <c r="F31" s="6">
        <v>1327</v>
      </c>
      <c r="G31" s="6">
        <v>556</v>
      </c>
      <c r="H31" s="6">
        <v>10969</v>
      </c>
      <c r="I31" s="6">
        <v>1523</v>
      </c>
      <c r="J31" s="6">
        <v>2154</v>
      </c>
      <c r="K31" s="6">
        <v>1083</v>
      </c>
      <c r="L31" s="6">
        <v>333</v>
      </c>
      <c r="M31" s="6">
        <v>1339</v>
      </c>
      <c r="N31" s="6">
        <v>307</v>
      </c>
      <c r="O31" s="6">
        <v>1759</v>
      </c>
      <c r="P31">
        <f>SUM(B31:O31)</f>
        <v>31973</v>
      </c>
    </row>
    <row r="32" spans="1:16" x14ac:dyDescent="0.2">
      <c r="A32" t="s">
        <v>13</v>
      </c>
      <c r="B32" s="9">
        <f t="shared" ref="B32:F32" si="20">B31/B$7</f>
        <v>0.56148955495004538</v>
      </c>
      <c r="C32" s="9">
        <f t="shared" si="20"/>
        <v>0.89585798816568052</v>
      </c>
      <c r="D32" s="9">
        <f t="shared" si="20"/>
        <v>0.82687425960399386</v>
      </c>
      <c r="E32" s="9">
        <f t="shared" si="20"/>
        <v>0.74375821287779242</v>
      </c>
      <c r="F32" s="9">
        <f t="shared" si="20"/>
        <v>0.82269063856168634</v>
      </c>
      <c r="G32" s="9">
        <f>G31/G$7</f>
        <v>0.51576994434137291</v>
      </c>
      <c r="H32" s="9">
        <f t="shared" ref="H32:O32" si="21">H31/H$7</f>
        <v>0.88416895050781885</v>
      </c>
      <c r="I32" s="9">
        <f t="shared" si="21"/>
        <v>0.74220272904483431</v>
      </c>
      <c r="J32" s="9">
        <f t="shared" si="21"/>
        <v>0.85885167464114831</v>
      </c>
      <c r="K32" s="9">
        <f t="shared" si="21"/>
        <v>0.90024937655860349</v>
      </c>
      <c r="L32" s="9">
        <f t="shared" si="21"/>
        <v>0.5219435736677116</v>
      </c>
      <c r="M32" s="9">
        <f t="shared" si="21"/>
        <v>0.94695898161244696</v>
      </c>
      <c r="N32" s="9">
        <f t="shared" si="21"/>
        <v>0.82305630026809651</v>
      </c>
      <c r="O32" s="9">
        <f t="shared" si="21"/>
        <v>0.76345486111111116</v>
      </c>
      <c r="P32" s="9">
        <f>P31/P$7</f>
        <v>0.79505159766256372</v>
      </c>
    </row>
    <row r="33" spans="1:16" x14ac:dyDescent="0.2">
      <c r="A33" t="s">
        <v>31</v>
      </c>
      <c r="B33" s="8">
        <f>B28/B$7</f>
        <v>8.2744777475022708</v>
      </c>
      <c r="C33" s="8">
        <f t="shared" ref="C33:P33" si="22">C28/C$7</f>
        <v>23.448520710059171</v>
      </c>
      <c r="D33" s="8">
        <f t="shared" si="22"/>
        <v>11.999492299881537</v>
      </c>
      <c r="E33" s="8">
        <f t="shared" si="22"/>
        <v>5.3186596583442842</v>
      </c>
      <c r="F33" s="8">
        <f t="shared" si="22"/>
        <v>14.320520768753875</v>
      </c>
      <c r="G33" s="8">
        <f t="shared" si="22"/>
        <v>3.6734693877551021</v>
      </c>
      <c r="H33" s="8">
        <f t="shared" si="22"/>
        <v>17.657020796388846</v>
      </c>
      <c r="I33" s="8">
        <f t="shared" si="22"/>
        <v>10.555068226120857</v>
      </c>
      <c r="J33" s="8">
        <f t="shared" si="22"/>
        <v>12.026315789473685</v>
      </c>
      <c r="K33" s="8">
        <f t="shared" si="22"/>
        <v>12.087281795511222</v>
      </c>
      <c r="L33" s="8">
        <f t="shared" si="22"/>
        <v>9.3275862068965516</v>
      </c>
      <c r="M33" s="8">
        <f t="shared" si="22"/>
        <v>10.204384724186705</v>
      </c>
      <c r="N33" s="8">
        <f t="shared" si="22"/>
        <v>11.584450402144773</v>
      </c>
      <c r="O33" s="8">
        <f t="shared" si="22"/>
        <v>12.888888888888889</v>
      </c>
      <c r="P33" s="8">
        <f t="shared" si="22"/>
        <v>13.205271664801691</v>
      </c>
    </row>
    <row r="34" spans="1:16" s="4" customFormat="1" x14ac:dyDescent="0.2">
      <c r="A34" s="4" t="s">
        <v>35</v>
      </c>
    </row>
    <row r="35" spans="1:16" x14ac:dyDescent="0.2">
      <c r="A35" t="s">
        <v>30</v>
      </c>
      <c r="B35" s="6">
        <v>18487</v>
      </c>
      <c r="C35" s="6">
        <v>470</v>
      </c>
      <c r="D35" s="6">
        <v>1177</v>
      </c>
      <c r="E35" s="6">
        <v>377</v>
      </c>
      <c r="F35" s="6">
        <v>658</v>
      </c>
      <c r="G35" s="6">
        <v>868</v>
      </c>
      <c r="H35" s="6">
        <v>7730</v>
      </c>
      <c r="I35" s="6">
        <v>6805</v>
      </c>
      <c r="J35" s="6">
        <v>2783</v>
      </c>
      <c r="K35" s="6">
        <v>2218</v>
      </c>
      <c r="L35" s="6">
        <v>4592</v>
      </c>
      <c r="M35" s="6">
        <v>422</v>
      </c>
      <c r="N35" s="6">
        <v>175</v>
      </c>
      <c r="O35" s="6">
        <v>9118</v>
      </c>
      <c r="P35">
        <f>SUM(B35:O35)</f>
        <v>55880</v>
      </c>
    </row>
    <row r="36" spans="1:16" x14ac:dyDescent="0.2">
      <c r="A36" t="s">
        <v>10</v>
      </c>
      <c r="B36" s="6">
        <v>40</v>
      </c>
      <c r="C36" s="6">
        <v>9</v>
      </c>
      <c r="D36" s="6">
        <v>30</v>
      </c>
      <c r="E36" s="6">
        <v>9</v>
      </c>
      <c r="F36" s="6">
        <v>17</v>
      </c>
      <c r="G36" s="6">
        <v>12</v>
      </c>
      <c r="H36" s="6">
        <v>46</v>
      </c>
      <c r="I36" s="6">
        <v>25</v>
      </c>
      <c r="J36" s="6">
        <v>29</v>
      </c>
      <c r="K36" s="6">
        <v>7</v>
      </c>
      <c r="L36" s="6">
        <v>9</v>
      </c>
      <c r="M36" s="6">
        <v>9</v>
      </c>
      <c r="N36" s="6">
        <v>5</v>
      </c>
      <c r="O36" s="6">
        <v>26</v>
      </c>
      <c r="P36">
        <f>SUM(B36:O36)</f>
        <v>273</v>
      </c>
    </row>
    <row r="37" spans="1:16" x14ac:dyDescent="0.2">
      <c r="A37" t="s">
        <v>11</v>
      </c>
      <c r="B37" s="9">
        <f t="shared" ref="B37:F37" si="23">B36/B$2</f>
        <v>0.26666666666666666</v>
      </c>
      <c r="C37" s="9">
        <f t="shared" si="23"/>
        <v>0.36</v>
      </c>
      <c r="D37" s="9">
        <f t="shared" si="23"/>
        <v>0.34883720930232559</v>
      </c>
      <c r="E37" s="9">
        <f t="shared" si="23"/>
        <v>0.375</v>
      </c>
      <c r="F37" s="9">
        <f t="shared" si="23"/>
        <v>0.45945945945945948</v>
      </c>
      <c r="G37" s="9">
        <f>G36/G$2</f>
        <v>0.6</v>
      </c>
      <c r="H37" s="9">
        <f t="shared" ref="H37:P37" si="24">H36/H$2</f>
        <v>0.5168539325842697</v>
      </c>
      <c r="I37" s="9">
        <f t="shared" si="24"/>
        <v>0.390625</v>
      </c>
      <c r="J37" s="9">
        <f t="shared" si="24"/>
        <v>0.43283582089552236</v>
      </c>
      <c r="K37" s="9">
        <f t="shared" si="24"/>
        <v>0.63636363636363635</v>
      </c>
      <c r="L37" s="9">
        <f t="shared" si="24"/>
        <v>0.81818181818181823</v>
      </c>
      <c r="M37" s="9">
        <f t="shared" si="24"/>
        <v>0.6428571428571429</v>
      </c>
      <c r="N37" s="9">
        <f t="shared" si="24"/>
        <v>0.625</v>
      </c>
      <c r="O37" s="9">
        <f t="shared" si="24"/>
        <v>0.50980392156862742</v>
      </c>
      <c r="P37" s="9">
        <f t="shared" si="24"/>
        <v>0.41552511415525112</v>
      </c>
    </row>
    <row r="38" spans="1:16" x14ac:dyDescent="0.2">
      <c r="A38" t="s">
        <v>12</v>
      </c>
      <c r="B38" s="6">
        <v>689</v>
      </c>
      <c r="C38" s="6">
        <v>123</v>
      </c>
      <c r="D38" s="6">
        <v>522</v>
      </c>
      <c r="E38" s="6">
        <v>197</v>
      </c>
      <c r="F38" s="6">
        <v>114</v>
      </c>
      <c r="G38" s="6">
        <v>201</v>
      </c>
      <c r="H38" s="6">
        <v>1754</v>
      </c>
      <c r="I38" s="6">
        <v>414</v>
      </c>
      <c r="J38" s="6">
        <v>437</v>
      </c>
      <c r="K38" s="6">
        <v>82</v>
      </c>
      <c r="L38" s="6">
        <v>106</v>
      </c>
      <c r="M38" s="6">
        <v>177</v>
      </c>
      <c r="N38" s="6">
        <v>21</v>
      </c>
      <c r="O38" s="6">
        <v>561</v>
      </c>
      <c r="P38">
        <f>SUM(B38:O38)</f>
        <v>5398</v>
      </c>
    </row>
    <row r="39" spans="1:16" x14ac:dyDescent="0.2">
      <c r="A39" t="s">
        <v>13</v>
      </c>
      <c r="B39" s="9">
        <f t="shared" ref="B39:F39" si="25">B38/B$7</f>
        <v>0.1251589464123524</v>
      </c>
      <c r="C39" s="9">
        <f t="shared" si="25"/>
        <v>7.2781065088757396E-2</v>
      </c>
      <c r="D39" s="9">
        <f t="shared" si="25"/>
        <v>8.8339820612624811E-2</v>
      </c>
      <c r="E39" s="9">
        <f t="shared" si="25"/>
        <v>0.12943495400788435</v>
      </c>
      <c r="F39" s="9">
        <f t="shared" si="25"/>
        <v>7.0675759454432732E-2</v>
      </c>
      <c r="G39" s="9">
        <f>G38/G$7</f>
        <v>0.18645640074211503</v>
      </c>
      <c r="H39" s="9">
        <f t="shared" ref="H39:O39" si="26">H38/H$7</f>
        <v>0.14138320167660809</v>
      </c>
      <c r="I39" s="9">
        <f t="shared" si="26"/>
        <v>0.20175438596491227</v>
      </c>
      <c r="J39" s="9">
        <f t="shared" si="26"/>
        <v>0.17424242424242425</v>
      </c>
      <c r="K39" s="9">
        <f t="shared" si="26"/>
        <v>6.816292601828762E-2</v>
      </c>
      <c r="L39" s="9">
        <f t="shared" si="26"/>
        <v>0.16614420062695925</v>
      </c>
      <c r="M39" s="9">
        <f t="shared" si="26"/>
        <v>0.12517680339462517</v>
      </c>
      <c r="N39" s="9">
        <f t="shared" si="26"/>
        <v>5.6300268096514748E-2</v>
      </c>
      <c r="O39" s="9">
        <f t="shared" si="26"/>
        <v>0.24348958333333334</v>
      </c>
      <c r="P39" s="9">
        <f>P38/P$7</f>
        <v>0.13422852169588462</v>
      </c>
    </row>
    <row r="40" spans="1:16" x14ac:dyDescent="0.2">
      <c r="A40" t="s">
        <v>31</v>
      </c>
      <c r="B40" s="8">
        <f>B35/B$7</f>
        <v>3.358219800181653</v>
      </c>
      <c r="C40" s="8">
        <f t="shared" ref="C40:P40" si="27">C35/C$7</f>
        <v>0.27810650887573962</v>
      </c>
      <c r="D40" s="8">
        <f t="shared" si="27"/>
        <v>0.19918767981045862</v>
      </c>
      <c r="E40" s="8">
        <f t="shared" si="27"/>
        <v>0.24770039421813403</v>
      </c>
      <c r="F40" s="8">
        <f t="shared" si="27"/>
        <v>0.40793552386856791</v>
      </c>
      <c r="G40" s="8">
        <f t="shared" si="27"/>
        <v>0.80519480519480524</v>
      </c>
      <c r="H40" s="8">
        <f t="shared" si="27"/>
        <v>0.62308560374012578</v>
      </c>
      <c r="I40" s="8">
        <f t="shared" si="27"/>
        <v>3.3162768031189085</v>
      </c>
      <c r="J40" s="8">
        <f t="shared" si="27"/>
        <v>1.1096491228070176</v>
      </c>
      <c r="K40" s="8">
        <f t="shared" si="27"/>
        <v>1.8437240232751455</v>
      </c>
      <c r="L40" s="8">
        <f t="shared" si="27"/>
        <v>7.1974921630094046</v>
      </c>
      <c r="M40" s="8">
        <f t="shared" si="27"/>
        <v>0.29844413012729842</v>
      </c>
      <c r="N40" s="8">
        <f t="shared" si="27"/>
        <v>0.46916890080428952</v>
      </c>
      <c r="O40" s="8">
        <f t="shared" si="27"/>
        <v>3.9574652777777777</v>
      </c>
      <c r="P40" s="8">
        <f t="shared" si="27"/>
        <v>1.3895312694268307</v>
      </c>
    </row>
    <row r="41" spans="1:16" s="4" customFormat="1" x14ac:dyDescent="0.2">
      <c r="A41" s="4" t="s">
        <v>36</v>
      </c>
    </row>
    <row r="42" spans="1:16" x14ac:dyDescent="0.2">
      <c r="A42" t="s">
        <v>30</v>
      </c>
      <c r="B42" s="6">
        <v>7517</v>
      </c>
      <c r="C42" s="6">
        <v>1200</v>
      </c>
      <c r="D42" s="6">
        <v>9122</v>
      </c>
      <c r="E42" s="6">
        <v>1036</v>
      </c>
      <c r="F42" s="6">
        <v>2408</v>
      </c>
      <c r="G42" s="6">
        <v>875</v>
      </c>
      <c r="H42" s="6">
        <v>13559</v>
      </c>
      <c r="I42" s="6">
        <v>1715</v>
      </c>
      <c r="J42" s="6">
        <v>3147</v>
      </c>
      <c r="K42" s="6">
        <v>2677</v>
      </c>
      <c r="L42" s="6">
        <v>811</v>
      </c>
      <c r="M42" s="6">
        <v>1684</v>
      </c>
      <c r="N42" s="6">
        <v>197</v>
      </c>
      <c r="O42" s="6">
        <v>2965</v>
      </c>
      <c r="P42">
        <f>SUM(B42:O42)</f>
        <v>48913</v>
      </c>
    </row>
    <row r="43" spans="1:16" x14ac:dyDescent="0.2">
      <c r="A43" t="s">
        <v>10</v>
      </c>
      <c r="B43" s="6">
        <v>134</v>
      </c>
      <c r="C43" s="6">
        <v>25</v>
      </c>
      <c r="D43" s="6">
        <v>78</v>
      </c>
      <c r="E43" s="6">
        <v>24</v>
      </c>
      <c r="F43" s="6">
        <v>34</v>
      </c>
      <c r="G43" s="6">
        <v>15</v>
      </c>
      <c r="H43" s="6">
        <v>81</v>
      </c>
      <c r="I43" s="6">
        <v>55</v>
      </c>
      <c r="J43" s="6">
        <v>65</v>
      </c>
      <c r="K43" s="6">
        <v>11</v>
      </c>
      <c r="L43" s="6">
        <v>9</v>
      </c>
      <c r="M43" s="6">
        <v>14</v>
      </c>
      <c r="N43" s="6">
        <v>8</v>
      </c>
      <c r="O43" s="6">
        <v>46</v>
      </c>
      <c r="P43">
        <f>SUM(B43:O43)</f>
        <v>599</v>
      </c>
    </row>
    <row r="44" spans="1:16" x14ac:dyDescent="0.2">
      <c r="A44" t="s">
        <v>11</v>
      </c>
      <c r="B44" s="9">
        <f t="shared" ref="B44:F44" si="28">B43/B$2</f>
        <v>0.89333333333333331</v>
      </c>
      <c r="C44" s="9">
        <f t="shared" si="28"/>
        <v>1</v>
      </c>
      <c r="D44" s="9">
        <f t="shared" si="28"/>
        <v>0.90697674418604646</v>
      </c>
      <c r="E44" s="9">
        <f t="shared" si="28"/>
        <v>1</v>
      </c>
      <c r="F44" s="9">
        <f t="shared" si="28"/>
        <v>0.91891891891891897</v>
      </c>
      <c r="G44" s="9">
        <f>G43/G$2</f>
        <v>0.75</v>
      </c>
      <c r="H44" s="9">
        <f t="shared" ref="H44:P44" si="29">H43/H$2</f>
        <v>0.9101123595505618</v>
      </c>
      <c r="I44" s="9">
        <f t="shared" si="29"/>
        <v>0.859375</v>
      </c>
      <c r="J44" s="9">
        <f t="shared" si="29"/>
        <v>0.97014925373134331</v>
      </c>
      <c r="K44" s="9">
        <f t="shared" si="29"/>
        <v>1</v>
      </c>
      <c r="L44" s="9">
        <f t="shared" si="29"/>
        <v>0.81818181818181823</v>
      </c>
      <c r="M44" s="9">
        <f t="shared" si="29"/>
        <v>1</v>
      </c>
      <c r="N44" s="9">
        <f t="shared" si="29"/>
        <v>1</v>
      </c>
      <c r="O44" s="9">
        <f t="shared" si="29"/>
        <v>0.90196078431372551</v>
      </c>
      <c r="P44" s="9">
        <f t="shared" si="29"/>
        <v>0.9117199391171994</v>
      </c>
    </row>
    <row r="45" spans="1:16" x14ac:dyDescent="0.2">
      <c r="A45" t="s">
        <v>12</v>
      </c>
      <c r="B45" s="6">
        <v>3556</v>
      </c>
      <c r="C45" s="6">
        <v>615</v>
      </c>
      <c r="D45" s="6">
        <v>3305</v>
      </c>
      <c r="E45" s="6">
        <v>607</v>
      </c>
      <c r="F45" s="6">
        <v>1080</v>
      </c>
      <c r="G45" s="6">
        <v>445</v>
      </c>
      <c r="H45" s="6">
        <v>6867</v>
      </c>
      <c r="I45" s="6">
        <v>1003</v>
      </c>
      <c r="J45" s="6">
        <v>1472</v>
      </c>
      <c r="K45" s="6">
        <v>702</v>
      </c>
      <c r="L45" s="6">
        <v>217</v>
      </c>
      <c r="M45" s="6">
        <v>861</v>
      </c>
      <c r="N45" s="6">
        <v>130</v>
      </c>
      <c r="O45" s="6">
        <v>1130</v>
      </c>
      <c r="P45">
        <f>SUM(B45:O45)</f>
        <v>21990</v>
      </c>
    </row>
    <row r="46" spans="1:16" x14ac:dyDescent="0.2">
      <c r="A46" t="s">
        <v>13</v>
      </c>
      <c r="B46" s="9">
        <f t="shared" ref="B46:F46" si="30">B45/B$7</f>
        <v>0.64595821980018164</v>
      </c>
      <c r="C46" s="9">
        <f t="shared" si="30"/>
        <v>0.36390532544378701</v>
      </c>
      <c r="D46" s="9">
        <f t="shared" si="30"/>
        <v>0.55931629717380271</v>
      </c>
      <c r="E46" s="9">
        <f t="shared" si="30"/>
        <v>0.3988173455978975</v>
      </c>
      <c r="F46" s="9">
        <f t="shared" si="30"/>
        <v>0.66955982641041534</v>
      </c>
      <c r="G46" s="9">
        <f>G45/G$7</f>
        <v>0.41280148423005564</v>
      </c>
      <c r="H46" s="9">
        <f t="shared" ref="H46:O46" si="31">H45/H$7</f>
        <v>0.55352248911816859</v>
      </c>
      <c r="I46" s="9">
        <f t="shared" si="31"/>
        <v>0.48879142300194933</v>
      </c>
      <c r="J46" s="9">
        <f t="shared" si="31"/>
        <v>0.58692185007974484</v>
      </c>
      <c r="K46" s="9">
        <f t="shared" si="31"/>
        <v>0.58354114713216954</v>
      </c>
      <c r="L46" s="9">
        <f t="shared" si="31"/>
        <v>0.34012539184952978</v>
      </c>
      <c r="M46" s="9">
        <f t="shared" si="31"/>
        <v>0.6089108910891089</v>
      </c>
      <c r="N46" s="9">
        <f t="shared" si="31"/>
        <v>0.34852546916890081</v>
      </c>
      <c r="O46" s="9">
        <f t="shared" si="31"/>
        <v>0.4904513888888889</v>
      </c>
      <c r="P46" s="9">
        <f>P45/P$7</f>
        <v>0.546810891458411</v>
      </c>
    </row>
    <row r="47" spans="1:16" x14ac:dyDescent="0.2">
      <c r="A47" t="s">
        <v>31</v>
      </c>
      <c r="B47" s="8">
        <f>B42/B$7</f>
        <v>1.3654859218891917</v>
      </c>
      <c r="C47" s="8">
        <f t="shared" ref="C47:P47" si="32">C42/C$7</f>
        <v>0.7100591715976331</v>
      </c>
      <c r="D47" s="8">
        <f t="shared" si="32"/>
        <v>1.5437468268742596</v>
      </c>
      <c r="E47" s="8">
        <f t="shared" si="32"/>
        <v>0.68068331143232585</v>
      </c>
      <c r="F47" s="8">
        <f t="shared" si="32"/>
        <v>1.4928704277743334</v>
      </c>
      <c r="G47" s="8">
        <f t="shared" si="32"/>
        <v>0.81168831168831168</v>
      </c>
      <c r="H47" s="8">
        <f t="shared" si="32"/>
        <v>1.0929389005320007</v>
      </c>
      <c r="I47" s="8">
        <f t="shared" si="32"/>
        <v>0.83576998050682261</v>
      </c>
      <c r="J47" s="8">
        <f t="shared" si="32"/>
        <v>1.2547846889952152</v>
      </c>
      <c r="K47" s="8">
        <f t="shared" si="32"/>
        <v>2.2252701579384873</v>
      </c>
      <c r="L47" s="8">
        <f t="shared" si="32"/>
        <v>1.2711598746081505</v>
      </c>
      <c r="M47" s="8">
        <f t="shared" si="32"/>
        <v>1.190947666195191</v>
      </c>
      <c r="N47" s="8">
        <f t="shared" si="32"/>
        <v>0.52815013404825739</v>
      </c>
      <c r="O47" s="8">
        <f t="shared" si="32"/>
        <v>1.2868923611111112</v>
      </c>
      <c r="P47" s="8">
        <f t="shared" si="32"/>
        <v>1.2162874549297527</v>
      </c>
    </row>
    <row r="48" spans="1:16" s="4" customFormat="1" x14ac:dyDescent="0.2">
      <c r="A48" s="4" t="s">
        <v>37</v>
      </c>
    </row>
    <row r="49" spans="1:16" x14ac:dyDescent="0.2">
      <c r="A49" t="s">
        <v>30</v>
      </c>
      <c r="B49" s="6">
        <v>25</v>
      </c>
      <c r="C49" s="6">
        <v>1</v>
      </c>
      <c r="D49" s="6">
        <v>70</v>
      </c>
      <c r="E49" s="6">
        <v>3</v>
      </c>
      <c r="F49" s="6">
        <v>0</v>
      </c>
      <c r="G49" s="6">
        <v>5</v>
      </c>
      <c r="H49" s="6">
        <v>50</v>
      </c>
      <c r="I49" s="6">
        <v>8</v>
      </c>
      <c r="J49" s="6">
        <v>3</v>
      </c>
      <c r="K49" s="6">
        <v>3</v>
      </c>
      <c r="L49" s="6">
        <v>8</v>
      </c>
      <c r="M49" s="6">
        <v>1</v>
      </c>
      <c r="N49" s="6">
        <v>18</v>
      </c>
      <c r="O49" s="6">
        <v>134</v>
      </c>
      <c r="P49">
        <f>SUM(B49:O49)</f>
        <v>329</v>
      </c>
    </row>
    <row r="50" spans="1:16" x14ac:dyDescent="0.2">
      <c r="A50" t="s">
        <v>10</v>
      </c>
      <c r="B50" s="6">
        <v>12</v>
      </c>
      <c r="C50" s="6">
        <v>1</v>
      </c>
      <c r="D50" s="6">
        <v>13</v>
      </c>
      <c r="E50" s="6">
        <v>1</v>
      </c>
      <c r="F50" s="6">
        <v>0</v>
      </c>
      <c r="G50" s="6">
        <v>4</v>
      </c>
      <c r="H50" s="6">
        <v>8</v>
      </c>
      <c r="I50" s="6">
        <v>4</v>
      </c>
      <c r="J50" s="6">
        <v>2</v>
      </c>
      <c r="K50" s="6">
        <v>3</v>
      </c>
      <c r="L50" s="6">
        <v>3</v>
      </c>
      <c r="M50" s="6">
        <v>1</v>
      </c>
      <c r="N50" s="6">
        <v>1</v>
      </c>
      <c r="O50" s="6">
        <v>4</v>
      </c>
      <c r="P50">
        <f>SUM(B50:O50)</f>
        <v>57</v>
      </c>
    </row>
    <row r="51" spans="1:16" x14ac:dyDescent="0.2">
      <c r="A51" t="s">
        <v>11</v>
      </c>
      <c r="B51" s="9">
        <f t="shared" ref="B51:F51" si="33">B50/B$2</f>
        <v>0.08</v>
      </c>
      <c r="C51" s="9">
        <f t="shared" si="33"/>
        <v>0.04</v>
      </c>
      <c r="D51" s="9">
        <f t="shared" si="33"/>
        <v>0.15116279069767441</v>
      </c>
      <c r="E51" s="9">
        <f t="shared" si="33"/>
        <v>4.1666666666666664E-2</v>
      </c>
      <c r="F51" s="9">
        <f t="shared" si="33"/>
        <v>0</v>
      </c>
      <c r="G51" s="9">
        <f>G50/G$2</f>
        <v>0.2</v>
      </c>
      <c r="H51" s="9">
        <f t="shared" ref="H51:P51" si="34">H50/H$2</f>
        <v>8.98876404494382E-2</v>
      </c>
      <c r="I51" s="9">
        <f t="shared" si="34"/>
        <v>6.25E-2</v>
      </c>
      <c r="J51" s="9">
        <f t="shared" si="34"/>
        <v>2.9850746268656716E-2</v>
      </c>
      <c r="K51" s="9">
        <f t="shared" si="34"/>
        <v>0.27272727272727271</v>
      </c>
      <c r="L51" s="9">
        <f t="shared" si="34"/>
        <v>0.27272727272727271</v>
      </c>
      <c r="M51" s="9">
        <f t="shared" si="34"/>
        <v>7.1428571428571425E-2</v>
      </c>
      <c r="N51" s="9">
        <f t="shared" si="34"/>
        <v>0.125</v>
      </c>
      <c r="O51" s="9">
        <f t="shared" si="34"/>
        <v>7.8431372549019607E-2</v>
      </c>
      <c r="P51" s="9">
        <f t="shared" si="34"/>
        <v>8.6757990867579904E-2</v>
      </c>
    </row>
    <row r="52" spans="1:16" x14ac:dyDescent="0.2">
      <c r="A52" t="s">
        <v>12</v>
      </c>
      <c r="B52" s="6">
        <v>25</v>
      </c>
      <c r="C52" s="6">
        <v>1</v>
      </c>
      <c r="D52" s="6">
        <v>70</v>
      </c>
      <c r="E52" s="6">
        <v>3</v>
      </c>
      <c r="F52" s="6">
        <v>0</v>
      </c>
      <c r="G52" s="6">
        <v>5</v>
      </c>
      <c r="H52" s="6">
        <v>50</v>
      </c>
      <c r="I52" s="6">
        <v>8</v>
      </c>
      <c r="J52" s="6">
        <v>3</v>
      </c>
      <c r="K52" s="6">
        <v>3</v>
      </c>
      <c r="L52" s="6">
        <v>8</v>
      </c>
      <c r="M52" s="6">
        <v>1</v>
      </c>
      <c r="N52" s="6">
        <v>18</v>
      </c>
      <c r="O52" s="6">
        <v>134</v>
      </c>
      <c r="P52">
        <f>SUM(B52:O52)</f>
        <v>329</v>
      </c>
    </row>
    <row r="53" spans="1:16" x14ac:dyDescent="0.2">
      <c r="A53" t="s">
        <v>13</v>
      </c>
      <c r="B53" s="9">
        <f t="shared" ref="B53:F53" si="35">B52/B$7</f>
        <v>4.5413260672116261E-3</v>
      </c>
      <c r="C53" s="9">
        <f t="shared" si="35"/>
        <v>5.9171597633136095E-4</v>
      </c>
      <c r="D53" s="9">
        <f t="shared" si="35"/>
        <v>1.1846336097478422E-2</v>
      </c>
      <c r="E53" s="9">
        <f t="shared" si="35"/>
        <v>1.9710906701708277E-3</v>
      </c>
      <c r="F53" s="9">
        <f t="shared" si="35"/>
        <v>0</v>
      </c>
      <c r="G53" s="9">
        <f>G52/G$7</f>
        <v>4.6382189239332098E-3</v>
      </c>
      <c r="H53" s="9">
        <f t="shared" ref="H53:O53" si="36">H52/H$7</f>
        <v>4.0303079155247458E-3</v>
      </c>
      <c r="I53" s="9">
        <f t="shared" si="36"/>
        <v>3.8986354775828458E-3</v>
      </c>
      <c r="J53" s="9">
        <f t="shared" si="36"/>
        <v>1.1961722488038277E-3</v>
      </c>
      <c r="K53" s="9">
        <f t="shared" si="36"/>
        <v>2.4937655860349127E-3</v>
      </c>
      <c r="L53" s="9">
        <f t="shared" si="36"/>
        <v>1.2539184952978056E-2</v>
      </c>
      <c r="M53" s="9">
        <f t="shared" si="36"/>
        <v>7.0721357850070724E-4</v>
      </c>
      <c r="N53" s="9">
        <f t="shared" si="36"/>
        <v>4.8257372654155493E-2</v>
      </c>
      <c r="O53" s="9">
        <f t="shared" si="36"/>
        <v>5.8159722222222224E-2</v>
      </c>
      <c r="P53" s="9">
        <f>P52/P$7</f>
        <v>8.1810269799825943E-3</v>
      </c>
    </row>
    <row r="54" spans="1:16" x14ac:dyDescent="0.2">
      <c r="A54" t="s">
        <v>31</v>
      </c>
      <c r="B54" s="8">
        <f>B49/B$7</f>
        <v>4.5413260672116261E-3</v>
      </c>
      <c r="C54" s="8">
        <f t="shared" ref="C54:P54" si="37">C49/C$7</f>
        <v>5.9171597633136095E-4</v>
      </c>
      <c r="D54" s="8">
        <f t="shared" si="37"/>
        <v>1.1846336097478422E-2</v>
      </c>
      <c r="E54" s="8">
        <f t="shared" si="37"/>
        <v>1.9710906701708277E-3</v>
      </c>
      <c r="F54" s="8">
        <f t="shared" si="37"/>
        <v>0</v>
      </c>
      <c r="G54" s="8">
        <f t="shared" si="37"/>
        <v>4.6382189239332098E-3</v>
      </c>
      <c r="H54" s="8">
        <f t="shared" si="37"/>
        <v>4.0303079155247458E-3</v>
      </c>
      <c r="I54" s="8">
        <f t="shared" si="37"/>
        <v>3.8986354775828458E-3</v>
      </c>
      <c r="J54" s="8">
        <f t="shared" si="37"/>
        <v>1.1961722488038277E-3</v>
      </c>
      <c r="K54" s="8">
        <f t="shared" si="37"/>
        <v>2.4937655860349127E-3</v>
      </c>
      <c r="L54" s="8">
        <f t="shared" si="37"/>
        <v>1.2539184952978056E-2</v>
      </c>
      <c r="M54" s="8">
        <f t="shared" si="37"/>
        <v>7.0721357850070724E-4</v>
      </c>
      <c r="N54" s="8">
        <f t="shared" si="37"/>
        <v>4.8257372654155493E-2</v>
      </c>
      <c r="O54" s="8">
        <f t="shared" si="37"/>
        <v>5.8159722222222224E-2</v>
      </c>
      <c r="P54" s="8">
        <f t="shared" si="37"/>
        <v>8.1810269799825943E-3</v>
      </c>
    </row>
    <row r="55" spans="1:16" s="4" customFormat="1" x14ac:dyDescent="0.2">
      <c r="A55" s="4" t="s">
        <v>38</v>
      </c>
    </row>
    <row r="56" spans="1:16" x14ac:dyDescent="0.2">
      <c r="A56" t="s">
        <v>30</v>
      </c>
      <c r="B56" s="6">
        <v>56957</v>
      </c>
      <c r="C56" s="6">
        <v>22907</v>
      </c>
      <c r="D56" s="6">
        <v>258035</v>
      </c>
      <c r="E56" s="6">
        <v>8833</v>
      </c>
      <c r="F56" s="6">
        <v>12971</v>
      </c>
      <c r="G56" s="6">
        <v>20173</v>
      </c>
      <c r="H56" s="6">
        <v>211772</v>
      </c>
      <c r="I56" s="6">
        <v>32615</v>
      </c>
      <c r="J56" s="6">
        <v>23344</v>
      </c>
      <c r="K56" s="6">
        <v>8009</v>
      </c>
      <c r="L56" s="6">
        <v>11851</v>
      </c>
      <c r="M56" s="6">
        <v>11279</v>
      </c>
      <c r="N56" s="6">
        <v>1039</v>
      </c>
      <c r="O56" s="6">
        <v>23556</v>
      </c>
      <c r="P56">
        <f>SUM(B56:O56)</f>
        <v>703341</v>
      </c>
    </row>
    <row r="57" spans="1:16" x14ac:dyDescent="0.2">
      <c r="A57" t="s">
        <v>10</v>
      </c>
      <c r="B57" s="6">
        <v>132</v>
      </c>
      <c r="C57" s="6">
        <v>24</v>
      </c>
      <c r="D57" s="6">
        <v>84</v>
      </c>
      <c r="E57" s="6">
        <v>22</v>
      </c>
      <c r="F57" s="6">
        <v>34</v>
      </c>
      <c r="G57" s="6">
        <v>15</v>
      </c>
      <c r="H57" s="6">
        <v>87</v>
      </c>
      <c r="I57" s="6">
        <v>57</v>
      </c>
      <c r="J57" s="6">
        <v>62</v>
      </c>
      <c r="K57" s="6">
        <v>11</v>
      </c>
      <c r="L57" s="6">
        <v>11</v>
      </c>
      <c r="M57" s="6">
        <v>14</v>
      </c>
      <c r="N57" s="6">
        <v>7</v>
      </c>
      <c r="O57" s="6">
        <v>40</v>
      </c>
      <c r="P57">
        <f>SUM(B57:O57)</f>
        <v>600</v>
      </c>
    </row>
    <row r="58" spans="1:16" x14ac:dyDescent="0.2">
      <c r="A58" t="s">
        <v>11</v>
      </c>
      <c r="B58" s="9">
        <f t="shared" ref="B58:F58" si="38">B57/B$2</f>
        <v>0.88</v>
      </c>
      <c r="C58" s="9">
        <f t="shared" si="38"/>
        <v>0.96</v>
      </c>
      <c r="D58" s="9">
        <f t="shared" si="38"/>
        <v>0.97674418604651159</v>
      </c>
      <c r="E58" s="9">
        <f t="shared" si="38"/>
        <v>0.91666666666666663</v>
      </c>
      <c r="F58" s="9">
        <f t="shared" si="38"/>
        <v>0.91891891891891897</v>
      </c>
      <c r="G58" s="9">
        <f>G57/G$2</f>
        <v>0.75</v>
      </c>
      <c r="H58" s="9">
        <f t="shared" ref="H58:P58" si="39">H57/H$2</f>
        <v>0.97752808988764039</v>
      </c>
      <c r="I58" s="9">
        <f t="shared" si="39"/>
        <v>0.890625</v>
      </c>
      <c r="J58" s="9">
        <f t="shared" si="39"/>
        <v>0.92537313432835822</v>
      </c>
      <c r="K58" s="9">
        <f t="shared" si="39"/>
        <v>1</v>
      </c>
      <c r="L58" s="9">
        <f t="shared" si="39"/>
        <v>1</v>
      </c>
      <c r="M58" s="9">
        <f t="shared" si="39"/>
        <v>1</v>
      </c>
      <c r="N58" s="9">
        <f t="shared" si="39"/>
        <v>0.875</v>
      </c>
      <c r="O58" s="9">
        <f t="shared" si="39"/>
        <v>0.78431372549019607</v>
      </c>
      <c r="P58" s="9">
        <f t="shared" si="39"/>
        <v>0.91324200913242004</v>
      </c>
    </row>
    <row r="59" spans="1:16" x14ac:dyDescent="0.2">
      <c r="A59" t="s">
        <v>12</v>
      </c>
      <c r="B59" s="6">
        <v>2564</v>
      </c>
      <c r="C59" s="6">
        <v>1426</v>
      </c>
      <c r="D59" s="6">
        <v>4836</v>
      </c>
      <c r="E59" s="6">
        <v>1073</v>
      </c>
      <c r="F59" s="6">
        <v>1016</v>
      </c>
      <c r="G59" s="6">
        <v>322</v>
      </c>
      <c r="H59" s="6">
        <v>8081</v>
      </c>
      <c r="I59" s="6">
        <v>1538</v>
      </c>
      <c r="J59" s="6">
        <v>1706</v>
      </c>
      <c r="K59" s="6">
        <v>682</v>
      </c>
      <c r="L59" s="6">
        <v>275</v>
      </c>
      <c r="M59" s="6">
        <v>1269</v>
      </c>
      <c r="N59" s="6">
        <v>206</v>
      </c>
      <c r="O59" s="6">
        <v>1284</v>
      </c>
      <c r="P59">
        <f>SUM(B59:O59)</f>
        <v>26278</v>
      </c>
    </row>
    <row r="60" spans="1:16" x14ac:dyDescent="0.2">
      <c r="A60" t="s">
        <v>13</v>
      </c>
      <c r="B60" s="9">
        <f t="shared" ref="B60:F60" si="40">B59/B$7</f>
        <v>0.46575840145322434</v>
      </c>
      <c r="C60" s="9">
        <f t="shared" si="40"/>
        <v>0.84378698224852067</v>
      </c>
      <c r="D60" s="9">
        <f t="shared" si="40"/>
        <v>0.81841259096293784</v>
      </c>
      <c r="E60" s="9">
        <f t="shared" si="40"/>
        <v>0.70499342969776613</v>
      </c>
      <c r="F60" s="9">
        <f t="shared" si="40"/>
        <v>0.62988220706757592</v>
      </c>
      <c r="G60" s="9">
        <f>G59/G$7</f>
        <v>0.29870129870129869</v>
      </c>
      <c r="H60" s="9">
        <f t="shared" ref="H60:O60" si="41">H59/H$7</f>
        <v>0.65137836530710946</v>
      </c>
      <c r="I60" s="9">
        <f t="shared" si="41"/>
        <v>0.74951267056530213</v>
      </c>
      <c r="J60" s="9">
        <f t="shared" si="41"/>
        <v>0.6802232854864434</v>
      </c>
      <c r="K60" s="9">
        <f t="shared" si="41"/>
        <v>0.56691604322527012</v>
      </c>
      <c r="L60" s="9">
        <f t="shared" si="41"/>
        <v>0.43103448275862066</v>
      </c>
      <c r="M60" s="9">
        <f t="shared" si="41"/>
        <v>0.89745403111739741</v>
      </c>
      <c r="N60" s="9">
        <f t="shared" si="41"/>
        <v>0.55227882037533516</v>
      </c>
      <c r="O60" s="9">
        <f t="shared" si="41"/>
        <v>0.55729166666666663</v>
      </c>
      <c r="P60" s="9">
        <f>P59/P$7</f>
        <v>0.65343777197563102</v>
      </c>
    </row>
    <row r="61" spans="1:16" x14ac:dyDescent="0.2">
      <c r="A61" t="s">
        <v>31</v>
      </c>
      <c r="B61" s="8">
        <f>B56/B$7</f>
        <v>10.346412352406903</v>
      </c>
      <c r="C61" s="8">
        <f t="shared" ref="C61:P61" si="42">C56/C$7</f>
        <v>13.554437869822484</v>
      </c>
      <c r="D61" s="8">
        <f t="shared" si="42"/>
        <v>43.66813335589778</v>
      </c>
      <c r="E61" s="8">
        <f t="shared" si="42"/>
        <v>5.8035479632063076</v>
      </c>
      <c r="F61" s="8">
        <f t="shared" si="42"/>
        <v>8.0415375077495348</v>
      </c>
      <c r="G61" s="8">
        <f t="shared" si="42"/>
        <v>18.713358070500927</v>
      </c>
      <c r="H61" s="8">
        <f t="shared" si="42"/>
        <v>17.070127357730129</v>
      </c>
      <c r="I61" s="8">
        <f t="shared" si="42"/>
        <v>15.894249512670566</v>
      </c>
      <c r="J61" s="8">
        <f t="shared" si="42"/>
        <v>9.3078149920255182</v>
      </c>
      <c r="K61" s="8">
        <f t="shared" si="42"/>
        <v>6.6575228595178721</v>
      </c>
      <c r="L61" s="8">
        <f t="shared" si="42"/>
        <v>18.57523510971787</v>
      </c>
      <c r="M61" s="8">
        <f t="shared" si="42"/>
        <v>7.9766619519094766</v>
      </c>
      <c r="N61" s="8">
        <f t="shared" si="42"/>
        <v>2.7855227882037532</v>
      </c>
      <c r="O61" s="8">
        <f t="shared" si="42"/>
        <v>10.223958333333334</v>
      </c>
      <c r="P61" s="8">
        <f t="shared" si="42"/>
        <v>17.489518836255129</v>
      </c>
    </row>
    <row r="62" spans="1:16" s="4" customFormat="1" x14ac:dyDescent="0.2">
      <c r="A62" s="4" t="s">
        <v>39</v>
      </c>
    </row>
    <row r="63" spans="1:16" x14ac:dyDescent="0.2">
      <c r="A63" t="s">
        <v>30</v>
      </c>
      <c r="B63" s="6">
        <v>191</v>
      </c>
      <c r="C63" s="6">
        <v>12</v>
      </c>
      <c r="D63" s="6">
        <v>72</v>
      </c>
      <c r="E63" s="6">
        <v>5</v>
      </c>
      <c r="F63" s="6">
        <v>24</v>
      </c>
      <c r="G63" s="6">
        <v>2</v>
      </c>
      <c r="H63" s="6">
        <v>67</v>
      </c>
      <c r="I63" s="6">
        <v>84</v>
      </c>
      <c r="J63" s="6">
        <v>72</v>
      </c>
      <c r="K63" s="6">
        <v>5</v>
      </c>
      <c r="L63" s="6">
        <v>5</v>
      </c>
      <c r="M63" s="6">
        <v>4</v>
      </c>
      <c r="N63" s="6">
        <v>4</v>
      </c>
      <c r="O63" s="6">
        <v>36</v>
      </c>
      <c r="P63">
        <f>SUM(B63:O63)</f>
        <v>583</v>
      </c>
    </row>
    <row r="64" spans="1:16" x14ac:dyDescent="0.2">
      <c r="A64" t="s">
        <v>10</v>
      </c>
      <c r="B64" s="6">
        <v>19</v>
      </c>
      <c r="C64" s="6">
        <v>5</v>
      </c>
      <c r="D64" s="6">
        <v>15</v>
      </c>
      <c r="E64" s="6">
        <v>2</v>
      </c>
      <c r="F64" s="6">
        <v>4</v>
      </c>
      <c r="G64" s="6">
        <v>2</v>
      </c>
      <c r="H64" s="6">
        <v>13</v>
      </c>
      <c r="I64" s="6">
        <v>13</v>
      </c>
      <c r="J64" s="6">
        <v>5</v>
      </c>
      <c r="K64" s="6">
        <v>2</v>
      </c>
      <c r="L64" s="6">
        <v>2</v>
      </c>
      <c r="M64" s="6">
        <v>3</v>
      </c>
      <c r="N64" s="6">
        <v>2</v>
      </c>
      <c r="O64" s="6">
        <v>7</v>
      </c>
      <c r="P64">
        <f>SUM(B64:O64)</f>
        <v>94</v>
      </c>
    </row>
    <row r="65" spans="1:16" x14ac:dyDescent="0.2">
      <c r="A65" t="s">
        <v>11</v>
      </c>
      <c r="B65" s="9">
        <f t="shared" ref="B65:F65" si="43">B64/B$2</f>
        <v>0.12666666666666668</v>
      </c>
      <c r="C65" s="9">
        <f t="shared" si="43"/>
        <v>0.2</v>
      </c>
      <c r="D65" s="9">
        <f t="shared" si="43"/>
        <v>0.1744186046511628</v>
      </c>
      <c r="E65" s="9">
        <f t="shared" si="43"/>
        <v>8.3333333333333329E-2</v>
      </c>
      <c r="F65" s="9">
        <f t="shared" si="43"/>
        <v>0.10810810810810811</v>
      </c>
      <c r="G65" s="9">
        <f>G64/G$2</f>
        <v>0.1</v>
      </c>
      <c r="H65" s="9">
        <f t="shared" ref="H65:P65" si="44">H64/H$2</f>
        <v>0.14606741573033707</v>
      </c>
      <c r="I65" s="9">
        <f t="shared" si="44"/>
        <v>0.203125</v>
      </c>
      <c r="J65" s="9">
        <f t="shared" si="44"/>
        <v>7.4626865671641784E-2</v>
      </c>
      <c r="K65" s="9">
        <f t="shared" si="44"/>
        <v>0.18181818181818182</v>
      </c>
      <c r="L65" s="9">
        <f t="shared" si="44"/>
        <v>0.18181818181818182</v>
      </c>
      <c r="M65" s="9">
        <f t="shared" si="44"/>
        <v>0.21428571428571427</v>
      </c>
      <c r="N65" s="9">
        <f t="shared" si="44"/>
        <v>0.25</v>
      </c>
      <c r="O65" s="9">
        <f t="shared" si="44"/>
        <v>0.13725490196078433</v>
      </c>
      <c r="P65" s="9">
        <f t="shared" si="44"/>
        <v>0.14307458143074581</v>
      </c>
    </row>
    <row r="66" spans="1:16" x14ac:dyDescent="0.2">
      <c r="A66" t="s">
        <v>12</v>
      </c>
      <c r="B66" s="6">
        <v>191</v>
      </c>
      <c r="C66" s="6">
        <v>12</v>
      </c>
      <c r="D66" s="6">
        <v>72</v>
      </c>
      <c r="E66" s="6">
        <v>5</v>
      </c>
      <c r="F66" s="6">
        <v>24</v>
      </c>
      <c r="G66" s="6">
        <v>2</v>
      </c>
      <c r="H66" s="6">
        <v>67</v>
      </c>
      <c r="I66" s="6">
        <v>83</v>
      </c>
      <c r="J66" s="6">
        <v>72</v>
      </c>
      <c r="K66" s="6">
        <v>5</v>
      </c>
      <c r="L66" s="6">
        <v>5</v>
      </c>
      <c r="M66" s="6">
        <v>4</v>
      </c>
      <c r="N66" s="6">
        <v>4</v>
      </c>
      <c r="O66" s="6">
        <v>36</v>
      </c>
      <c r="P66">
        <f>SUM(B66:O66)</f>
        <v>582</v>
      </c>
    </row>
    <row r="67" spans="1:16" x14ac:dyDescent="0.2">
      <c r="A67" t="s">
        <v>13</v>
      </c>
      <c r="B67" s="9">
        <f t="shared" ref="B67:F67" si="45">B66/B$7</f>
        <v>3.469573115349682E-2</v>
      </c>
      <c r="C67" s="9">
        <f t="shared" si="45"/>
        <v>7.100591715976331E-3</v>
      </c>
      <c r="D67" s="9">
        <f t="shared" si="45"/>
        <v>1.2184802843120663E-2</v>
      </c>
      <c r="E67" s="9">
        <f t="shared" si="45"/>
        <v>3.2851511169513796E-3</v>
      </c>
      <c r="F67" s="9">
        <f t="shared" si="45"/>
        <v>1.4879107253564786E-2</v>
      </c>
      <c r="G67" s="9">
        <f>G66/G$7</f>
        <v>1.8552875695732839E-3</v>
      </c>
      <c r="H67" s="9">
        <f t="shared" ref="H67:O67" si="46">H66/H$7</f>
        <v>5.4006126068031598E-3</v>
      </c>
      <c r="I67" s="9">
        <f t="shared" si="46"/>
        <v>4.0448343079922025E-2</v>
      </c>
      <c r="J67" s="9">
        <f t="shared" si="46"/>
        <v>2.8708133971291867E-2</v>
      </c>
      <c r="K67" s="9">
        <f t="shared" si="46"/>
        <v>4.1562759767248547E-3</v>
      </c>
      <c r="L67" s="9">
        <f t="shared" si="46"/>
        <v>7.8369905956112845E-3</v>
      </c>
      <c r="M67" s="9">
        <f t="shared" si="46"/>
        <v>2.828854314002829E-3</v>
      </c>
      <c r="N67" s="9">
        <f t="shared" si="46"/>
        <v>1.0723860589812333E-2</v>
      </c>
      <c r="O67" s="9">
        <f t="shared" si="46"/>
        <v>1.5625E-2</v>
      </c>
      <c r="P67" s="9">
        <f>P66/P$7</f>
        <v>1.4472211861245804E-2</v>
      </c>
    </row>
    <row r="68" spans="1:16" x14ac:dyDescent="0.2">
      <c r="A68" t="s">
        <v>31</v>
      </c>
      <c r="B68" s="8">
        <f>B63/B$7</f>
        <v>3.469573115349682E-2</v>
      </c>
      <c r="C68" s="8">
        <f t="shared" ref="C68:P68" si="47">C63/C$7</f>
        <v>7.100591715976331E-3</v>
      </c>
      <c r="D68" s="8">
        <f t="shared" si="47"/>
        <v>1.2184802843120663E-2</v>
      </c>
      <c r="E68" s="8">
        <f t="shared" si="47"/>
        <v>3.2851511169513796E-3</v>
      </c>
      <c r="F68" s="8">
        <f t="shared" si="47"/>
        <v>1.4879107253564786E-2</v>
      </c>
      <c r="G68" s="8">
        <f t="shared" si="47"/>
        <v>1.8552875695732839E-3</v>
      </c>
      <c r="H68" s="8">
        <f t="shared" si="47"/>
        <v>5.4006126068031598E-3</v>
      </c>
      <c r="I68" s="8">
        <f t="shared" si="47"/>
        <v>4.0935672514619881E-2</v>
      </c>
      <c r="J68" s="8">
        <f t="shared" si="47"/>
        <v>2.8708133971291867E-2</v>
      </c>
      <c r="K68" s="8">
        <f t="shared" si="47"/>
        <v>4.1562759767248547E-3</v>
      </c>
      <c r="L68" s="8">
        <f t="shared" si="47"/>
        <v>7.8369905956112845E-3</v>
      </c>
      <c r="M68" s="8">
        <f t="shared" si="47"/>
        <v>2.828854314002829E-3</v>
      </c>
      <c r="N68" s="8">
        <f t="shared" si="47"/>
        <v>1.0723860589812333E-2</v>
      </c>
      <c r="O68" s="8">
        <f t="shared" si="47"/>
        <v>1.5625E-2</v>
      </c>
      <c r="P68" s="8">
        <f t="shared" si="47"/>
        <v>1.4497078204650007E-2</v>
      </c>
    </row>
    <row r="69" spans="1:16" s="4" customFormat="1" x14ac:dyDescent="0.2">
      <c r="A69" s="4" t="s">
        <v>40</v>
      </c>
    </row>
    <row r="70" spans="1:16" x14ac:dyDescent="0.2">
      <c r="A70" t="s">
        <v>30</v>
      </c>
      <c r="B70" s="6">
        <v>3663</v>
      </c>
      <c r="C70" s="6">
        <v>48</v>
      </c>
      <c r="D70" s="6">
        <v>701</v>
      </c>
      <c r="E70" s="6">
        <v>77</v>
      </c>
      <c r="F70" s="6">
        <v>153</v>
      </c>
      <c r="G70" s="6">
        <v>1355</v>
      </c>
      <c r="H70" s="6">
        <v>1193</v>
      </c>
      <c r="I70" s="6">
        <v>145</v>
      </c>
      <c r="J70" s="6">
        <v>1110</v>
      </c>
      <c r="K70" s="6">
        <v>273</v>
      </c>
      <c r="L70" s="6">
        <v>188</v>
      </c>
      <c r="M70" s="6">
        <v>1915</v>
      </c>
      <c r="N70" s="6">
        <v>646</v>
      </c>
      <c r="O70" s="6">
        <v>1876</v>
      </c>
      <c r="P70">
        <f>SUM(B70:O70)</f>
        <v>13343</v>
      </c>
    </row>
    <row r="71" spans="1:16" x14ac:dyDescent="0.2">
      <c r="A71" t="s">
        <v>10</v>
      </c>
      <c r="B71" s="6">
        <v>59</v>
      </c>
      <c r="C71" s="6">
        <v>2</v>
      </c>
      <c r="D71" s="6">
        <v>15</v>
      </c>
      <c r="E71" s="6">
        <v>3</v>
      </c>
      <c r="F71" s="6">
        <v>10</v>
      </c>
      <c r="G71" s="6">
        <v>7</v>
      </c>
      <c r="H71" s="6">
        <v>21</v>
      </c>
      <c r="I71" s="6">
        <v>8</v>
      </c>
      <c r="J71" s="6">
        <v>14</v>
      </c>
      <c r="K71" s="6">
        <v>5</v>
      </c>
      <c r="L71" s="6">
        <v>1</v>
      </c>
      <c r="M71" s="6">
        <v>3</v>
      </c>
      <c r="N71" s="6">
        <v>4</v>
      </c>
      <c r="O71" s="6">
        <v>19</v>
      </c>
      <c r="P71">
        <f>SUM(B71:O71)</f>
        <v>171</v>
      </c>
    </row>
    <row r="72" spans="1:16" x14ac:dyDescent="0.2">
      <c r="A72" t="s">
        <v>11</v>
      </c>
      <c r="B72" s="9">
        <f t="shared" ref="B72:F72" si="48">B71/B$2</f>
        <v>0.39333333333333331</v>
      </c>
      <c r="C72" s="9">
        <f t="shared" si="48"/>
        <v>0.08</v>
      </c>
      <c r="D72" s="9">
        <f t="shared" si="48"/>
        <v>0.1744186046511628</v>
      </c>
      <c r="E72" s="9">
        <f t="shared" si="48"/>
        <v>0.125</v>
      </c>
      <c r="F72" s="9">
        <f t="shared" si="48"/>
        <v>0.27027027027027029</v>
      </c>
      <c r="G72" s="9">
        <f>G71/G$2</f>
        <v>0.35</v>
      </c>
      <c r="H72" s="9">
        <f t="shared" ref="H72:P72" si="49">H71/H$2</f>
        <v>0.23595505617977527</v>
      </c>
      <c r="I72" s="9">
        <f t="shared" si="49"/>
        <v>0.125</v>
      </c>
      <c r="J72" s="9">
        <f t="shared" si="49"/>
        <v>0.20895522388059701</v>
      </c>
      <c r="K72" s="9">
        <f t="shared" si="49"/>
        <v>0.45454545454545453</v>
      </c>
      <c r="L72" s="9">
        <f t="shared" si="49"/>
        <v>9.0909090909090912E-2</v>
      </c>
      <c r="M72" s="9">
        <f t="shared" si="49"/>
        <v>0.21428571428571427</v>
      </c>
      <c r="N72" s="9">
        <f t="shared" si="49"/>
        <v>0.5</v>
      </c>
      <c r="O72" s="9">
        <f t="shared" si="49"/>
        <v>0.37254901960784315</v>
      </c>
      <c r="P72" s="9">
        <f t="shared" si="49"/>
        <v>0.26027397260273971</v>
      </c>
    </row>
    <row r="73" spans="1:16" x14ac:dyDescent="0.2">
      <c r="A73" t="s">
        <v>12</v>
      </c>
      <c r="B73" s="6">
        <v>1791</v>
      </c>
      <c r="C73" s="6">
        <v>14</v>
      </c>
      <c r="D73" s="6">
        <v>488</v>
      </c>
      <c r="E73" s="6">
        <v>67</v>
      </c>
      <c r="F73" s="6">
        <v>56</v>
      </c>
      <c r="G73" s="6">
        <v>485</v>
      </c>
      <c r="H73" s="6">
        <v>594</v>
      </c>
      <c r="I73" s="6">
        <v>87</v>
      </c>
      <c r="J73" s="6">
        <v>156</v>
      </c>
      <c r="K73" s="6">
        <v>156</v>
      </c>
      <c r="L73" s="6">
        <v>53</v>
      </c>
      <c r="M73" s="6">
        <v>136</v>
      </c>
      <c r="N73" s="6">
        <v>124</v>
      </c>
      <c r="O73" s="6">
        <v>715</v>
      </c>
      <c r="P73">
        <f>SUM(B73:O73)</f>
        <v>4922</v>
      </c>
    </row>
    <row r="74" spans="1:16" x14ac:dyDescent="0.2">
      <c r="A74" t="s">
        <v>13</v>
      </c>
      <c r="B74" s="9">
        <f t="shared" ref="B74:F74" si="50">B73/B$7</f>
        <v>0.32534059945504085</v>
      </c>
      <c r="C74" s="9">
        <f t="shared" si="50"/>
        <v>8.2840236686390536E-3</v>
      </c>
      <c r="D74" s="9">
        <f t="shared" si="50"/>
        <v>8.2585885936706724E-2</v>
      </c>
      <c r="E74" s="9">
        <f t="shared" si="50"/>
        <v>4.4021024967148492E-2</v>
      </c>
      <c r="F74" s="9">
        <f t="shared" si="50"/>
        <v>3.47179169249845E-2</v>
      </c>
      <c r="G74" s="9">
        <f>G73/G$7</f>
        <v>0.44990723562152135</v>
      </c>
      <c r="H74" s="9">
        <f t="shared" ref="H74:O74" si="51">H73/H$7</f>
        <v>4.7880058036433984E-2</v>
      </c>
      <c r="I74" s="9">
        <f t="shared" si="51"/>
        <v>4.2397660818713448E-2</v>
      </c>
      <c r="J74" s="9">
        <f t="shared" si="51"/>
        <v>6.2200956937799042E-2</v>
      </c>
      <c r="K74" s="9">
        <f t="shared" si="51"/>
        <v>0.12967581047381546</v>
      </c>
      <c r="L74" s="9">
        <f t="shared" si="51"/>
        <v>8.3072100313479627E-2</v>
      </c>
      <c r="M74" s="9">
        <f t="shared" si="51"/>
        <v>9.6181046676096185E-2</v>
      </c>
      <c r="N74" s="9">
        <f t="shared" si="51"/>
        <v>0.33243967828418231</v>
      </c>
      <c r="O74" s="9">
        <f t="shared" si="51"/>
        <v>0.3103298611111111</v>
      </c>
      <c r="P74" s="9">
        <f>P73/P$7</f>
        <v>0.12239214223548427</v>
      </c>
    </row>
    <row r="75" spans="1:16" x14ac:dyDescent="0.2">
      <c r="A75" t="s">
        <v>31</v>
      </c>
      <c r="B75" s="8">
        <f>B70/B$7</f>
        <v>0.66539509536784747</v>
      </c>
      <c r="C75" s="8">
        <f t="shared" ref="C75:P75" si="52">C70/C$7</f>
        <v>2.8402366863905324E-2</v>
      </c>
      <c r="D75" s="8">
        <f t="shared" si="52"/>
        <v>0.11863259434760534</v>
      </c>
      <c r="E75" s="8">
        <f t="shared" si="52"/>
        <v>5.059132720105125E-2</v>
      </c>
      <c r="F75" s="8">
        <f t="shared" si="52"/>
        <v>9.4854308741475518E-2</v>
      </c>
      <c r="G75" s="8">
        <f t="shared" si="52"/>
        <v>1.2569573283858999</v>
      </c>
      <c r="H75" s="8">
        <f t="shared" si="52"/>
        <v>9.6163146864420443E-2</v>
      </c>
      <c r="I75" s="8">
        <f t="shared" si="52"/>
        <v>7.066276803118908E-2</v>
      </c>
      <c r="J75" s="8">
        <f t="shared" si="52"/>
        <v>0.44258373205741625</v>
      </c>
      <c r="K75" s="8">
        <f t="shared" si="52"/>
        <v>0.22693266832917705</v>
      </c>
      <c r="L75" s="8">
        <f t="shared" si="52"/>
        <v>0.29467084639498431</v>
      </c>
      <c r="M75" s="8">
        <f t="shared" si="52"/>
        <v>1.3543140028288543</v>
      </c>
      <c r="N75" s="8">
        <f t="shared" si="52"/>
        <v>1.7319034852546917</v>
      </c>
      <c r="O75" s="8">
        <f t="shared" si="52"/>
        <v>0.81423611111111116</v>
      </c>
      <c r="P75" s="8">
        <f t="shared" si="52"/>
        <v>0.33179162004227281</v>
      </c>
    </row>
    <row r="76" spans="1:16" s="4" customFormat="1" x14ac:dyDescent="0.2">
      <c r="A76" s="4" t="s">
        <v>41</v>
      </c>
    </row>
    <row r="77" spans="1:16" x14ac:dyDescent="0.2">
      <c r="A77" t="s">
        <v>30</v>
      </c>
      <c r="B77" s="6">
        <v>767</v>
      </c>
      <c r="C77" s="6">
        <v>727</v>
      </c>
      <c r="D77" s="6">
        <v>299</v>
      </c>
      <c r="E77" s="6">
        <v>36</v>
      </c>
      <c r="F77" s="6">
        <v>215</v>
      </c>
      <c r="G77" s="6">
        <v>9</v>
      </c>
      <c r="H77" s="6">
        <v>156</v>
      </c>
      <c r="I77" s="6">
        <v>546</v>
      </c>
      <c r="J77" s="6">
        <v>184</v>
      </c>
      <c r="K77" s="6">
        <v>196</v>
      </c>
      <c r="L77" s="6">
        <v>6</v>
      </c>
      <c r="M77" s="6">
        <v>51</v>
      </c>
      <c r="N77" s="6">
        <v>165</v>
      </c>
      <c r="O77" s="6">
        <v>361</v>
      </c>
      <c r="P77">
        <f>SUM(B77:O77)</f>
        <v>3718</v>
      </c>
    </row>
    <row r="78" spans="1:16" x14ac:dyDescent="0.2">
      <c r="A78" t="s">
        <v>10</v>
      </c>
      <c r="B78" s="6">
        <v>38</v>
      </c>
      <c r="C78" s="6">
        <v>8</v>
      </c>
      <c r="D78" s="6">
        <v>16</v>
      </c>
      <c r="E78" s="6">
        <v>2</v>
      </c>
      <c r="F78" s="6">
        <v>8</v>
      </c>
      <c r="G78" s="6">
        <v>6</v>
      </c>
      <c r="H78" s="6">
        <v>16</v>
      </c>
      <c r="I78" s="6">
        <v>23</v>
      </c>
      <c r="J78" s="6">
        <v>7</v>
      </c>
      <c r="K78" s="6">
        <v>5</v>
      </c>
      <c r="L78" s="6">
        <v>2</v>
      </c>
      <c r="M78" s="6">
        <v>4</v>
      </c>
      <c r="N78" s="6">
        <v>3</v>
      </c>
      <c r="O78" s="6">
        <v>15</v>
      </c>
      <c r="P78">
        <f>SUM(B78:O78)</f>
        <v>153</v>
      </c>
    </row>
    <row r="79" spans="1:16" x14ac:dyDescent="0.2">
      <c r="A79" t="s">
        <v>11</v>
      </c>
      <c r="B79" s="9">
        <f t="shared" ref="B79:F79" si="53">B78/B$2</f>
        <v>0.25333333333333335</v>
      </c>
      <c r="C79" s="9">
        <f t="shared" si="53"/>
        <v>0.32</v>
      </c>
      <c r="D79" s="9">
        <f t="shared" si="53"/>
        <v>0.18604651162790697</v>
      </c>
      <c r="E79" s="9">
        <f t="shared" si="53"/>
        <v>8.3333333333333329E-2</v>
      </c>
      <c r="F79" s="9">
        <f t="shared" si="53"/>
        <v>0.21621621621621623</v>
      </c>
      <c r="G79" s="9">
        <f>G78/G$2</f>
        <v>0.3</v>
      </c>
      <c r="H79" s="9">
        <f t="shared" ref="H79:P79" si="54">H78/H$2</f>
        <v>0.1797752808988764</v>
      </c>
      <c r="I79" s="9">
        <f t="shared" si="54"/>
        <v>0.359375</v>
      </c>
      <c r="J79" s="9">
        <f t="shared" si="54"/>
        <v>0.1044776119402985</v>
      </c>
      <c r="K79" s="9">
        <f t="shared" si="54"/>
        <v>0.45454545454545453</v>
      </c>
      <c r="L79" s="9">
        <f t="shared" si="54"/>
        <v>0.18181818181818182</v>
      </c>
      <c r="M79" s="9">
        <f t="shared" si="54"/>
        <v>0.2857142857142857</v>
      </c>
      <c r="N79" s="9">
        <f t="shared" si="54"/>
        <v>0.375</v>
      </c>
      <c r="O79" s="9">
        <f t="shared" si="54"/>
        <v>0.29411764705882354</v>
      </c>
      <c r="P79" s="9">
        <f t="shared" si="54"/>
        <v>0.23287671232876711</v>
      </c>
    </row>
    <row r="80" spans="1:16" x14ac:dyDescent="0.2">
      <c r="A80" t="s">
        <v>12</v>
      </c>
      <c r="B80" s="6">
        <v>767</v>
      </c>
      <c r="C80" s="6">
        <v>727</v>
      </c>
      <c r="D80" s="6">
        <v>299</v>
      </c>
      <c r="E80" s="6">
        <v>36</v>
      </c>
      <c r="F80" s="6">
        <v>215</v>
      </c>
      <c r="G80" s="6">
        <v>9</v>
      </c>
      <c r="H80" s="6">
        <v>156</v>
      </c>
      <c r="I80" s="6">
        <v>444</v>
      </c>
      <c r="J80" s="6">
        <v>184</v>
      </c>
      <c r="K80" s="6">
        <v>196</v>
      </c>
      <c r="L80" s="6">
        <v>6</v>
      </c>
      <c r="M80" s="6">
        <v>51</v>
      </c>
      <c r="N80" s="6">
        <v>165</v>
      </c>
      <c r="O80" s="6">
        <v>361</v>
      </c>
      <c r="P80">
        <f>SUM(B80:O80)</f>
        <v>3616</v>
      </c>
    </row>
    <row r="81" spans="1:16" x14ac:dyDescent="0.2">
      <c r="A81" t="s">
        <v>13</v>
      </c>
      <c r="B81" s="9">
        <f t="shared" ref="B81:F81" si="55">B80/B$7</f>
        <v>0.13932788374205268</v>
      </c>
      <c r="C81" s="9">
        <f t="shared" si="55"/>
        <v>0.4301775147928994</v>
      </c>
      <c r="D81" s="9">
        <f t="shared" si="55"/>
        <v>5.0600778473514976E-2</v>
      </c>
      <c r="E81" s="9">
        <f t="shared" si="55"/>
        <v>2.3653088042049936E-2</v>
      </c>
      <c r="F81" s="9">
        <f t="shared" si="55"/>
        <v>0.13329200247985121</v>
      </c>
      <c r="G81" s="9">
        <f>G80/G$7</f>
        <v>8.3487940630797772E-3</v>
      </c>
      <c r="H81" s="9">
        <f t="shared" ref="H81:O81" si="56">H80/H$7</f>
        <v>1.2574560696437209E-2</v>
      </c>
      <c r="I81" s="9">
        <f t="shared" si="56"/>
        <v>0.21637426900584794</v>
      </c>
      <c r="J81" s="9">
        <f t="shared" si="56"/>
        <v>7.3365231259968106E-2</v>
      </c>
      <c r="K81" s="9">
        <f t="shared" si="56"/>
        <v>0.1629260182876143</v>
      </c>
      <c r="L81" s="9">
        <f t="shared" si="56"/>
        <v>9.4043887147335428E-3</v>
      </c>
      <c r="M81" s="9">
        <f t="shared" si="56"/>
        <v>3.6067892503536071E-2</v>
      </c>
      <c r="N81" s="9">
        <f t="shared" si="56"/>
        <v>0.44235924932975873</v>
      </c>
      <c r="O81" s="9">
        <f t="shared" si="56"/>
        <v>0.15668402777777779</v>
      </c>
      <c r="P81" s="9">
        <f>P80/P$7</f>
        <v>8.9916697749595917E-2</v>
      </c>
    </row>
    <row r="82" spans="1:16" x14ac:dyDescent="0.2">
      <c r="A82" t="s">
        <v>31</v>
      </c>
      <c r="B82" s="8">
        <f>B77/B$7</f>
        <v>0.13932788374205268</v>
      </c>
      <c r="C82" s="8">
        <f t="shared" ref="C82:P82" si="57">C77/C$7</f>
        <v>0.4301775147928994</v>
      </c>
      <c r="D82" s="8">
        <f t="shared" si="57"/>
        <v>5.0600778473514976E-2</v>
      </c>
      <c r="E82" s="8">
        <f t="shared" si="57"/>
        <v>2.3653088042049936E-2</v>
      </c>
      <c r="F82" s="8">
        <f t="shared" si="57"/>
        <v>0.13329200247985121</v>
      </c>
      <c r="G82" s="8">
        <f t="shared" si="57"/>
        <v>8.3487940630797772E-3</v>
      </c>
      <c r="H82" s="8">
        <f t="shared" si="57"/>
        <v>1.2574560696437209E-2</v>
      </c>
      <c r="I82" s="8">
        <f t="shared" si="57"/>
        <v>0.26608187134502925</v>
      </c>
      <c r="J82" s="8">
        <f t="shared" si="57"/>
        <v>7.3365231259968106E-2</v>
      </c>
      <c r="K82" s="8">
        <f t="shared" si="57"/>
        <v>0.1629260182876143</v>
      </c>
      <c r="L82" s="8">
        <f t="shared" si="57"/>
        <v>9.4043887147335428E-3</v>
      </c>
      <c r="M82" s="8">
        <f t="shared" si="57"/>
        <v>3.6067892503536071E-2</v>
      </c>
      <c r="N82" s="8">
        <f t="shared" si="57"/>
        <v>0.44235924932975873</v>
      </c>
      <c r="O82" s="8">
        <f t="shared" si="57"/>
        <v>0.15668402777777779</v>
      </c>
      <c r="P82" s="8">
        <f t="shared" si="57"/>
        <v>9.2453064776824564E-2</v>
      </c>
    </row>
    <row r="83" spans="1:16" s="4" customFormat="1" x14ac:dyDescent="0.2">
      <c r="A83" s="4" t="s">
        <v>42</v>
      </c>
    </row>
    <row r="84" spans="1:16" x14ac:dyDescent="0.2">
      <c r="A84" t="s">
        <v>30</v>
      </c>
      <c r="B84" s="6">
        <v>594</v>
      </c>
      <c r="C84" s="6">
        <v>855</v>
      </c>
      <c r="D84" s="6">
        <v>2374</v>
      </c>
      <c r="E84" s="6">
        <v>313</v>
      </c>
      <c r="F84" s="6">
        <v>153</v>
      </c>
      <c r="G84" s="6">
        <v>52</v>
      </c>
      <c r="H84" s="6">
        <v>1197</v>
      </c>
      <c r="I84" s="6">
        <v>305</v>
      </c>
      <c r="J84" s="6">
        <v>543</v>
      </c>
      <c r="K84" s="6">
        <v>85</v>
      </c>
      <c r="L84" s="6">
        <v>58</v>
      </c>
      <c r="M84" s="6">
        <v>556</v>
      </c>
      <c r="N84" s="6">
        <v>58</v>
      </c>
      <c r="O84" s="6">
        <v>1373</v>
      </c>
      <c r="P84">
        <f>SUM(B84:O84)</f>
        <v>8516</v>
      </c>
    </row>
    <row r="85" spans="1:16" x14ac:dyDescent="0.2">
      <c r="A85" t="s">
        <v>10</v>
      </c>
      <c r="B85" s="6">
        <v>60</v>
      </c>
      <c r="C85" s="6">
        <v>7</v>
      </c>
      <c r="D85" s="6">
        <v>37</v>
      </c>
      <c r="E85" s="6">
        <v>7</v>
      </c>
      <c r="F85" s="6">
        <v>5</v>
      </c>
      <c r="G85" s="6">
        <v>7</v>
      </c>
      <c r="H85" s="6">
        <v>37</v>
      </c>
      <c r="I85" s="6">
        <v>18</v>
      </c>
      <c r="J85" s="6">
        <v>17</v>
      </c>
      <c r="K85" s="6">
        <v>5</v>
      </c>
      <c r="L85" s="6">
        <v>5</v>
      </c>
      <c r="M85" s="6">
        <v>8</v>
      </c>
      <c r="N85" s="6">
        <v>4</v>
      </c>
      <c r="O85" s="6">
        <v>20</v>
      </c>
      <c r="P85">
        <f>SUM(B85:O85)</f>
        <v>237</v>
      </c>
    </row>
    <row r="86" spans="1:16" x14ac:dyDescent="0.2">
      <c r="A86" t="s">
        <v>11</v>
      </c>
      <c r="B86" s="9">
        <f t="shared" ref="B86:F86" si="58">B85/B$2</f>
        <v>0.4</v>
      </c>
      <c r="C86" s="9">
        <f t="shared" si="58"/>
        <v>0.28000000000000003</v>
      </c>
      <c r="D86" s="9">
        <f t="shared" si="58"/>
        <v>0.43023255813953487</v>
      </c>
      <c r="E86" s="9">
        <f t="shared" si="58"/>
        <v>0.29166666666666669</v>
      </c>
      <c r="F86" s="9">
        <f t="shared" si="58"/>
        <v>0.13513513513513514</v>
      </c>
      <c r="G86" s="9">
        <f>G85/G$2</f>
        <v>0.35</v>
      </c>
      <c r="H86" s="9">
        <f t="shared" ref="H86:P86" si="59">H85/H$2</f>
        <v>0.4157303370786517</v>
      </c>
      <c r="I86" s="9">
        <f t="shared" si="59"/>
        <v>0.28125</v>
      </c>
      <c r="J86" s="9">
        <f t="shared" si="59"/>
        <v>0.2537313432835821</v>
      </c>
      <c r="K86" s="9">
        <f t="shared" si="59"/>
        <v>0.45454545454545453</v>
      </c>
      <c r="L86" s="9">
        <f t="shared" si="59"/>
        <v>0.45454545454545453</v>
      </c>
      <c r="M86" s="9">
        <f t="shared" si="59"/>
        <v>0.5714285714285714</v>
      </c>
      <c r="N86" s="9">
        <f t="shared" si="59"/>
        <v>0.5</v>
      </c>
      <c r="O86" s="9">
        <f t="shared" si="59"/>
        <v>0.39215686274509803</v>
      </c>
      <c r="P86" s="9">
        <f t="shared" si="59"/>
        <v>0.36073059360730592</v>
      </c>
    </row>
    <row r="87" spans="1:16" x14ac:dyDescent="0.2">
      <c r="A87" t="s">
        <v>12</v>
      </c>
      <c r="B87" s="6">
        <v>540</v>
      </c>
      <c r="C87" s="6">
        <v>810</v>
      </c>
      <c r="D87" s="6">
        <v>2084</v>
      </c>
      <c r="E87" s="6">
        <v>308</v>
      </c>
      <c r="F87" s="6">
        <v>136</v>
      </c>
      <c r="G87" s="6">
        <v>52</v>
      </c>
      <c r="H87" s="6">
        <v>1064</v>
      </c>
      <c r="I87" s="6">
        <v>293</v>
      </c>
      <c r="J87" s="6">
        <v>469</v>
      </c>
      <c r="K87" s="6">
        <v>83</v>
      </c>
      <c r="L87" s="6">
        <v>56</v>
      </c>
      <c r="M87" s="6">
        <v>459</v>
      </c>
      <c r="N87" s="6">
        <v>55</v>
      </c>
      <c r="O87" s="6">
        <v>495</v>
      </c>
      <c r="P87">
        <f>SUM(B87:O87)</f>
        <v>6904</v>
      </c>
    </row>
    <row r="88" spans="1:16" x14ac:dyDescent="0.2">
      <c r="A88" t="s">
        <v>13</v>
      </c>
      <c r="B88" s="9">
        <f t="shared" ref="B88:F88" si="60">B87/B$7</f>
        <v>9.8092643051771122E-2</v>
      </c>
      <c r="C88" s="9">
        <f t="shared" si="60"/>
        <v>0.47928994082840237</v>
      </c>
      <c r="D88" s="9">
        <f t="shared" si="60"/>
        <v>0.35268234895921474</v>
      </c>
      <c r="E88" s="9">
        <f t="shared" si="60"/>
        <v>0.202365308804205</v>
      </c>
      <c r="F88" s="9">
        <f t="shared" si="60"/>
        <v>8.4314941103533783E-2</v>
      </c>
      <c r="G88" s="9">
        <f>G87/G$7</f>
        <v>4.8237476808905382E-2</v>
      </c>
      <c r="H88" s="9">
        <f t="shared" ref="H88:O88" si="61">H87/H$7</f>
        <v>8.5764952442366593E-2</v>
      </c>
      <c r="I88" s="9">
        <f t="shared" si="61"/>
        <v>0.14278752436647174</v>
      </c>
      <c r="J88" s="9">
        <f t="shared" si="61"/>
        <v>0.18700159489633175</v>
      </c>
      <c r="K88" s="9">
        <f t="shared" si="61"/>
        <v>6.8994181213632585E-2</v>
      </c>
      <c r="L88" s="9">
        <f t="shared" si="61"/>
        <v>8.7774294670846395E-2</v>
      </c>
      <c r="M88" s="9">
        <f t="shared" si="61"/>
        <v>0.32461103253182461</v>
      </c>
      <c r="N88" s="9">
        <f t="shared" si="61"/>
        <v>0.14745308310991956</v>
      </c>
      <c r="O88" s="9">
        <f t="shared" si="61"/>
        <v>0.21484375</v>
      </c>
      <c r="P88" s="9">
        <f>P87/P$7</f>
        <v>0.17167723486261346</v>
      </c>
    </row>
    <row r="89" spans="1:16" x14ac:dyDescent="0.2">
      <c r="A89" t="s">
        <v>31</v>
      </c>
      <c r="B89" s="8">
        <f>B84/B$7</f>
        <v>0.10790190735694823</v>
      </c>
      <c r="C89" s="8">
        <f t="shared" ref="C89:P89" si="62">C84/C$7</f>
        <v>0.50591715976331364</v>
      </c>
      <c r="D89" s="8">
        <f t="shared" si="62"/>
        <v>0.40176002707733965</v>
      </c>
      <c r="E89" s="8">
        <f t="shared" si="62"/>
        <v>0.20565045992115638</v>
      </c>
      <c r="F89" s="8">
        <f t="shared" si="62"/>
        <v>9.4854308741475518E-2</v>
      </c>
      <c r="G89" s="8">
        <f t="shared" si="62"/>
        <v>4.8237476808905382E-2</v>
      </c>
      <c r="H89" s="8">
        <f t="shared" si="62"/>
        <v>9.6485571497662417E-2</v>
      </c>
      <c r="I89" s="8">
        <f t="shared" si="62"/>
        <v>0.14863547758284601</v>
      </c>
      <c r="J89" s="8">
        <f t="shared" si="62"/>
        <v>0.21650717703349281</v>
      </c>
      <c r="K89" s="8">
        <f t="shared" si="62"/>
        <v>7.065669160432253E-2</v>
      </c>
      <c r="L89" s="8">
        <f t="shared" si="62"/>
        <v>9.0909090909090912E-2</v>
      </c>
      <c r="M89" s="8">
        <f t="shared" si="62"/>
        <v>0.39321074964639319</v>
      </c>
      <c r="N89" s="8">
        <f t="shared" si="62"/>
        <v>0.15549597855227881</v>
      </c>
      <c r="O89" s="8">
        <f t="shared" si="62"/>
        <v>0.59592013888888884</v>
      </c>
      <c r="P89" s="8">
        <f t="shared" si="62"/>
        <v>0.21176178043018773</v>
      </c>
    </row>
    <row r="90" spans="1:16" s="4" customFormat="1" x14ac:dyDescent="0.2">
      <c r="A90" s="4" t="s">
        <v>43</v>
      </c>
    </row>
    <row r="91" spans="1:16" x14ac:dyDescent="0.2">
      <c r="A91" t="s">
        <v>30</v>
      </c>
      <c r="B91" s="6">
        <v>3625</v>
      </c>
      <c r="C91" s="6">
        <v>18402</v>
      </c>
      <c r="D91" s="6">
        <v>17107</v>
      </c>
      <c r="E91" s="6">
        <v>1760</v>
      </c>
      <c r="F91" s="6">
        <v>929</v>
      </c>
      <c r="G91" s="6">
        <v>131</v>
      </c>
      <c r="H91" s="6">
        <v>288431</v>
      </c>
      <c r="I91" s="6">
        <v>664</v>
      </c>
      <c r="J91" s="6">
        <v>10524</v>
      </c>
      <c r="K91" s="6">
        <v>28505</v>
      </c>
      <c r="L91" s="6">
        <v>1003</v>
      </c>
      <c r="M91" s="6">
        <v>816</v>
      </c>
      <c r="N91" s="6">
        <v>243</v>
      </c>
      <c r="O91" s="6">
        <v>3112</v>
      </c>
      <c r="P91">
        <f>SUM(B91:O91)</f>
        <v>375252</v>
      </c>
    </row>
    <row r="92" spans="1:16" x14ac:dyDescent="0.2">
      <c r="A92" t="s">
        <v>10</v>
      </c>
      <c r="B92" s="6">
        <v>67</v>
      </c>
      <c r="C92" s="6">
        <v>15</v>
      </c>
      <c r="D92" s="6">
        <v>62</v>
      </c>
      <c r="E92" s="6">
        <v>17</v>
      </c>
      <c r="F92" s="6">
        <v>24</v>
      </c>
      <c r="G92" s="6">
        <v>14</v>
      </c>
      <c r="H92" s="6">
        <v>50</v>
      </c>
      <c r="I92" s="6">
        <v>30</v>
      </c>
      <c r="J92" s="6">
        <v>35</v>
      </c>
      <c r="K92" s="6">
        <v>6</v>
      </c>
      <c r="L92" s="6">
        <v>9</v>
      </c>
      <c r="M92" s="6">
        <v>11</v>
      </c>
      <c r="N92" s="6">
        <v>4</v>
      </c>
      <c r="O92" s="6">
        <v>33</v>
      </c>
      <c r="P92">
        <f>SUM(B92:O92)</f>
        <v>377</v>
      </c>
    </row>
    <row r="93" spans="1:16" x14ac:dyDescent="0.2">
      <c r="A93" t="s">
        <v>11</v>
      </c>
      <c r="B93" s="9">
        <f t="shared" ref="B93:F93" si="63">B92/B$2</f>
        <v>0.44666666666666666</v>
      </c>
      <c r="C93" s="9">
        <f t="shared" si="63"/>
        <v>0.6</v>
      </c>
      <c r="D93" s="9">
        <f t="shared" si="63"/>
        <v>0.72093023255813948</v>
      </c>
      <c r="E93" s="9">
        <f t="shared" si="63"/>
        <v>0.70833333333333337</v>
      </c>
      <c r="F93" s="9">
        <f t="shared" si="63"/>
        <v>0.64864864864864868</v>
      </c>
      <c r="G93" s="9">
        <f>G92/G$2</f>
        <v>0.7</v>
      </c>
      <c r="H93" s="9">
        <f t="shared" ref="H93:P93" si="64">H92/H$2</f>
        <v>0.5617977528089888</v>
      </c>
      <c r="I93" s="9">
        <f t="shared" si="64"/>
        <v>0.46875</v>
      </c>
      <c r="J93" s="9">
        <f t="shared" si="64"/>
        <v>0.52238805970149249</v>
      </c>
      <c r="K93" s="9">
        <f t="shared" si="64"/>
        <v>0.54545454545454541</v>
      </c>
      <c r="L93" s="9">
        <f t="shared" si="64"/>
        <v>0.81818181818181823</v>
      </c>
      <c r="M93" s="9">
        <f t="shared" si="64"/>
        <v>0.7857142857142857</v>
      </c>
      <c r="N93" s="9">
        <f t="shared" si="64"/>
        <v>0.5</v>
      </c>
      <c r="O93" s="9">
        <f t="shared" si="64"/>
        <v>0.6470588235294118</v>
      </c>
      <c r="P93" s="9">
        <f t="shared" si="64"/>
        <v>0.57382039573820398</v>
      </c>
    </row>
    <row r="94" spans="1:16" x14ac:dyDescent="0.2">
      <c r="A94" t="s">
        <v>12</v>
      </c>
      <c r="B94" s="6">
        <v>901</v>
      </c>
      <c r="C94" s="6">
        <v>348</v>
      </c>
      <c r="D94" s="6">
        <v>1984</v>
      </c>
      <c r="E94" s="6">
        <v>264</v>
      </c>
      <c r="F94" s="6">
        <v>498</v>
      </c>
      <c r="G94" s="6">
        <v>106</v>
      </c>
      <c r="H94" s="6">
        <v>2378</v>
      </c>
      <c r="I94" s="6">
        <v>441</v>
      </c>
      <c r="J94" s="6">
        <v>905</v>
      </c>
      <c r="K94" s="6">
        <v>467</v>
      </c>
      <c r="L94" s="6">
        <v>108</v>
      </c>
      <c r="M94" s="6">
        <v>287</v>
      </c>
      <c r="N94" s="6">
        <v>99</v>
      </c>
      <c r="O94" s="6">
        <v>987</v>
      </c>
      <c r="P94">
        <f>SUM(B94:O94)</f>
        <v>9773</v>
      </c>
    </row>
    <row r="95" spans="1:16" x14ac:dyDescent="0.2">
      <c r="A95" t="s">
        <v>13</v>
      </c>
      <c r="B95" s="9">
        <f t="shared" ref="B95:F95" si="65">B94/B$7</f>
        <v>0.163669391462307</v>
      </c>
      <c r="C95" s="9">
        <f t="shared" si="65"/>
        <v>0.20591715976331362</v>
      </c>
      <c r="D95" s="9">
        <f t="shared" si="65"/>
        <v>0.3357590116771027</v>
      </c>
      <c r="E95" s="9">
        <f t="shared" si="65"/>
        <v>0.17345597897503284</v>
      </c>
      <c r="F95" s="9">
        <f t="shared" si="65"/>
        <v>0.3087414755114693</v>
      </c>
      <c r="G95" s="9">
        <f>G94/G$7</f>
        <v>9.8330241187384038E-2</v>
      </c>
      <c r="H95" s="9">
        <f t="shared" ref="H95:O95" si="66">H94/H$7</f>
        <v>0.19168144446235694</v>
      </c>
      <c r="I95" s="9">
        <f t="shared" si="66"/>
        <v>0.21491228070175439</v>
      </c>
      <c r="J95" s="9">
        <f t="shared" si="66"/>
        <v>0.36084529505582136</v>
      </c>
      <c r="K95" s="9">
        <f t="shared" si="66"/>
        <v>0.38819617622610142</v>
      </c>
      <c r="L95" s="9">
        <f t="shared" si="66"/>
        <v>0.16927899686520376</v>
      </c>
      <c r="M95" s="9">
        <f t="shared" si="66"/>
        <v>0.20297029702970298</v>
      </c>
      <c r="N95" s="9">
        <f t="shared" si="66"/>
        <v>0.26541554959785524</v>
      </c>
      <c r="O95" s="9">
        <f t="shared" si="66"/>
        <v>0.42838541666666669</v>
      </c>
      <c r="P95" s="9">
        <f>P94/P$7</f>
        <v>0.24301877408927017</v>
      </c>
    </row>
    <row r="96" spans="1:16" x14ac:dyDescent="0.2">
      <c r="A96" t="s">
        <v>31</v>
      </c>
      <c r="B96" s="8">
        <f>B91/B$7</f>
        <v>0.65849227974568569</v>
      </c>
      <c r="C96" s="8">
        <f t="shared" ref="C96:P96" si="67">C91/C$7</f>
        <v>10.888757396449703</v>
      </c>
      <c r="D96" s="8">
        <f t="shared" si="67"/>
        <v>2.8950753088509056</v>
      </c>
      <c r="E96" s="8">
        <f t="shared" si="67"/>
        <v>1.1563731931668857</v>
      </c>
      <c r="F96" s="8">
        <f t="shared" si="67"/>
        <v>0.57594544327340358</v>
      </c>
      <c r="G96" s="8">
        <f t="shared" si="67"/>
        <v>0.12152133580705009</v>
      </c>
      <c r="H96" s="8">
        <f t="shared" si="67"/>
        <v>23.249314847654361</v>
      </c>
      <c r="I96" s="8">
        <f t="shared" si="67"/>
        <v>0.3235867446393762</v>
      </c>
      <c r="J96" s="8">
        <f t="shared" si="67"/>
        <v>4.196172248803828</v>
      </c>
      <c r="K96" s="8">
        <f t="shared" si="67"/>
        <v>23.694929343308395</v>
      </c>
      <c r="L96" s="8">
        <f t="shared" si="67"/>
        <v>1.5721003134796239</v>
      </c>
      <c r="M96" s="8">
        <f t="shared" si="67"/>
        <v>0.57708628005657714</v>
      </c>
      <c r="N96" s="8">
        <f t="shared" si="67"/>
        <v>0.65147453083109919</v>
      </c>
      <c r="O96" s="8">
        <f t="shared" si="67"/>
        <v>1.3506944444444444</v>
      </c>
      <c r="P96" s="8">
        <f t="shared" si="67"/>
        <v>9.3311450951137633</v>
      </c>
    </row>
    <row r="97" spans="1:16" s="4" customFormat="1" x14ac:dyDescent="0.2">
      <c r="A97" s="4" t="s">
        <v>44</v>
      </c>
    </row>
    <row r="98" spans="1:16" x14ac:dyDescent="0.2">
      <c r="A98" t="s">
        <v>30</v>
      </c>
      <c r="B98" s="6">
        <v>15914</v>
      </c>
      <c r="C98" s="6">
        <v>21452</v>
      </c>
      <c r="D98" s="6">
        <v>34946</v>
      </c>
      <c r="E98" s="6">
        <v>5923</v>
      </c>
      <c r="F98" s="6">
        <v>9864</v>
      </c>
      <c r="G98" s="6">
        <v>832</v>
      </c>
      <c r="H98" s="6">
        <v>50943</v>
      </c>
      <c r="I98" s="6">
        <v>15887</v>
      </c>
      <c r="J98" s="6">
        <v>13795</v>
      </c>
      <c r="K98" s="6">
        <v>3849</v>
      </c>
      <c r="L98" s="6">
        <v>1528</v>
      </c>
      <c r="M98" s="6">
        <v>5800</v>
      </c>
      <c r="N98" s="6">
        <v>1752</v>
      </c>
      <c r="O98" s="6">
        <v>7982</v>
      </c>
      <c r="P98">
        <f>SUM(B98:O98)</f>
        <v>190467</v>
      </c>
    </row>
    <row r="99" spans="1:16" x14ac:dyDescent="0.2">
      <c r="A99" t="s">
        <v>10</v>
      </c>
      <c r="B99" s="6">
        <v>139</v>
      </c>
      <c r="C99" s="6">
        <v>24</v>
      </c>
      <c r="D99" s="6">
        <v>84</v>
      </c>
      <c r="E99" s="6">
        <v>24</v>
      </c>
      <c r="F99" s="6">
        <v>34</v>
      </c>
      <c r="G99" s="6">
        <v>13</v>
      </c>
      <c r="H99" s="6">
        <v>85</v>
      </c>
      <c r="I99" s="6">
        <v>59</v>
      </c>
      <c r="J99" s="6">
        <v>64</v>
      </c>
      <c r="K99" s="6">
        <v>10</v>
      </c>
      <c r="L99" s="6">
        <v>10</v>
      </c>
      <c r="M99" s="6">
        <v>13</v>
      </c>
      <c r="N99" s="6">
        <v>8</v>
      </c>
      <c r="O99" s="6">
        <v>45</v>
      </c>
      <c r="P99">
        <f>SUM(B99:O99)</f>
        <v>612</v>
      </c>
    </row>
    <row r="100" spans="1:16" x14ac:dyDescent="0.2">
      <c r="A100" t="s">
        <v>11</v>
      </c>
      <c r="B100" s="9">
        <f t="shared" ref="B100:F100" si="68">B99/B$2</f>
        <v>0.92666666666666664</v>
      </c>
      <c r="C100" s="9">
        <f t="shared" si="68"/>
        <v>0.96</v>
      </c>
      <c r="D100" s="9">
        <f t="shared" si="68"/>
        <v>0.97674418604651159</v>
      </c>
      <c r="E100" s="9">
        <f t="shared" si="68"/>
        <v>1</v>
      </c>
      <c r="F100" s="9">
        <f t="shared" si="68"/>
        <v>0.91891891891891897</v>
      </c>
      <c r="G100" s="9">
        <f>G99/G$2</f>
        <v>0.65</v>
      </c>
      <c r="H100" s="9">
        <f t="shared" ref="H100:P100" si="69">H99/H$2</f>
        <v>0.9550561797752809</v>
      </c>
      <c r="I100" s="9">
        <f t="shared" si="69"/>
        <v>0.921875</v>
      </c>
      <c r="J100" s="9">
        <f t="shared" si="69"/>
        <v>0.95522388059701491</v>
      </c>
      <c r="K100" s="9">
        <f t="shared" si="69"/>
        <v>0.90909090909090906</v>
      </c>
      <c r="L100" s="9">
        <f t="shared" si="69"/>
        <v>0.90909090909090906</v>
      </c>
      <c r="M100" s="9">
        <f t="shared" si="69"/>
        <v>0.9285714285714286</v>
      </c>
      <c r="N100" s="9">
        <f t="shared" si="69"/>
        <v>1</v>
      </c>
      <c r="O100" s="9">
        <f t="shared" si="69"/>
        <v>0.88235294117647056</v>
      </c>
      <c r="P100" s="9">
        <f t="shared" si="69"/>
        <v>0.93150684931506844</v>
      </c>
    </row>
    <row r="101" spans="1:16" x14ac:dyDescent="0.2">
      <c r="A101" t="s">
        <v>12</v>
      </c>
      <c r="B101" s="6">
        <v>3122</v>
      </c>
      <c r="C101" s="6">
        <v>1401</v>
      </c>
      <c r="D101" s="6">
        <v>4513</v>
      </c>
      <c r="E101" s="6">
        <v>1205</v>
      </c>
      <c r="F101" s="6">
        <v>872</v>
      </c>
      <c r="G101" s="6">
        <v>81</v>
      </c>
      <c r="H101" s="6">
        <v>6246</v>
      </c>
      <c r="I101" s="6">
        <v>1358</v>
      </c>
      <c r="J101" s="6">
        <v>1801</v>
      </c>
      <c r="K101" s="6">
        <v>610</v>
      </c>
      <c r="L101" s="6">
        <v>159</v>
      </c>
      <c r="M101" s="6">
        <v>901</v>
      </c>
      <c r="N101" s="6">
        <v>277</v>
      </c>
      <c r="O101" s="6">
        <v>1120</v>
      </c>
      <c r="P101">
        <f>SUM(B101:O101)</f>
        <v>23666</v>
      </c>
    </row>
    <row r="102" spans="1:16" x14ac:dyDescent="0.2">
      <c r="A102" t="s">
        <v>13</v>
      </c>
      <c r="B102" s="9">
        <f t="shared" ref="B102:F102" si="70">B101/B$7</f>
        <v>0.56712079927338788</v>
      </c>
      <c r="C102" s="9">
        <f t="shared" si="70"/>
        <v>0.82899408284023668</v>
      </c>
      <c r="D102" s="9">
        <f t="shared" si="70"/>
        <v>0.76375021154171607</v>
      </c>
      <c r="E102" s="9">
        <f t="shared" si="70"/>
        <v>0.79172141918528249</v>
      </c>
      <c r="F102" s="9">
        <f t="shared" si="70"/>
        <v>0.54060756354618722</v>
      </c>
      <c r="G102" s="9">
        <f>G101/G$7</f>
        <v>7.5139146567718001E-2</v>
      </c>
      <c r="H102" s="9">
        <f t="shared" ref="H102:O102" si="71">H101/H$7</f>
        <v>0.50346606480735123</v>
      </c>
      <c r="I102" s="9">
        <f t="shared" si="71"/>
        <v>0.66179337231968816</v>
      </c>
      <c r="J102" s="9">
        <f t="shared" si="71"/>
        <v>0.71810207336523124</v>
      </c>
      <c r="K102" s="9">
        <f t="shared" si="71"/>
        <v>0.50706566916043228</v>
      </c>
      <c r="L102" s="9">
        <f t="shared" si="71"/>
        <v>0.24921630094043887</v>
      </c>
      <c r="M102" s="9">
        <f t="shared" si="71"/>
        <v>0.63719943422913716</v>
      </c>
      <c r="N102" s="9">
        <f t="shared" si="71"/>
        <v>0.74262734584450407</v>
      </c>
      <c r="O102" s="9">
        <f t="shared" si="71"/>
        <v>0.4861111111111111</v>
      </c>
      <c r="P102" s="9">
        <f>P101/P$7</f>
        <v>0.58848688300385432</v>
      </c>
    </row>
    <row r="103" spans="1:16" x14ac:dyDescent="0.2">
      <c r="A103" t="s">
        <v>31</v>
      </c>
      <c r="B103" s="8">
        <f>B98/B$7</f>
        <v>2.8908265213442323</v>
      </c>
      <c r="C103" s="8">
        <f t="shared" ref="C103:P103" si="72">C98/C$7</f>
        <v>12.693491124260355</v>
      </c>
      <c r="D103" s="8">
        <f t="shared" si="72"/>
        <v>5.9140294466068708</v>
      </c>
      <c r="E103" s="8">
        <f t="shared" si="72"/>
        <v>3.8915900131406045</v>
      </c>
      <c r="F103" s="8">
        <f t="shared" si="72"/>
        <v>6.1153130812151275</v>
      </c>
      <c r="G103" s="8">
        <f t="shared" si="72"/>
        <v>0.7717996289424861</v>
      </c>
      <c r="H103" s="8">
        <f t="shared" si="72"/>
        <v>4.1063195228115426</v>
      </c>
      <c r="I103" s="8">
        <f t="shared" si="72"/>
        <v>7.7422027290448341</v>
      </c>
      <c r="J103" s="8">
        <f t="shared" si="72"/>
        <v>5.5003987240829346</v>
      </c>
      <c r="K103" s="8">
        <f t="shared" si="72"/>
        <v>3.199501246882793</v>
      </c>
      <c r="L103" s="8">
        <f t="shared" si="72"/>
        <v>2.3949843260188088</v>
      </c>
      <c r="M103" s="8">
        <f t="shared" si="72"/>
        <v>4.1018387553041018</v>
      </c>
      <c r="N103" s="8">
        <f t="shared" si="72"/>
        <v>4.6970509383378012</v>
      </c>
      <c r="O103" s="8">
        <f t="shared" si="72"/>
        <v>3.4644097222222223</v>
      </c>
      <c r="P103" s="8">
        <f t="shared" si="72"/>
        <v>4.7362178291682211</v>
      </c>
    </row>
  </sheetData>
  <pageMargins left="0.7" right="0.7" top="0.75" bottom="0.75" header="0.3" footer="0.3"/>
  <pageSetup paperSize="9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D26648-6166-2743-A9B5-36D4FF851EE4}">
  <dimension ref="A1"/>
  <sheetViews>
    <sheetView workbookViewId="0">
      <selection activeCell="M69" sqref="M69"/>
    </sheetView>
  </sheetViews>
  <sheetFormatPr baseColWidth="10" defaultRowHeight="16" x14ac:dyDescent="0.2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A885F0-F6FF-0545-A6DD-E53932B70578}">
  <dimension ref="A1"/>
  <sheetViews>
    <sheetView topLeftCell="A4" workbookViewId="0">
      <selection activeCell="AC22" sqref="AC22"/>
    </sheetView>
  </sheetViews>
  <sheetFormatPr baseColWidth="10" defaultRowHeight="16" x14ac:dyDescent="0.2"/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BF9764-975D-CB43-AE11-1E8FA63A4E45}">
  <dimension ref="A1"/>
  <sheetViews>
    <sheetView topLeftCell="A2" workbookViewId="0">
      <selection activeCell="V2" sqref="V2"/>
    </sheetView>
  </sheetViews>
  <sheetFormatPr baseColWidth="10" defaultRowHeight="16" x14ac:dyDescent="0.2"/>
  <sheetData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FCFBFE-829D-3D45-82C5-08B118630CBF}">
  <dimension ref="A1"/>
  <sheetViews>
    <sheetView topLeftCell="A139" workbookViewId="0">
      <selection activeCell="L166" sqref="L166"/>
    </sheetView>
  </sheetViews>
  <sheetFormatPr baseColWidth="10" defaultRowHeight="16" x14ac:dyDescent="0.2"/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C1A0BA43376C24AB29A772DDCE70E21" ma:contentTypeVersion="17" ma:contentTypeDescription="Criar um novo documento." ma:contentTypeScope="" ma:versionID="a4364557b63695ea552a435b55307759">
  <xsd:schema xmlns:xsd="http://www.w3.org/2001/XMLSchema" xmlns:xs="http://www.w3.org/2001/XMLSchema" xmlns:p="http://schemas.microsoft.com/office/2006/metadata/properties" xmlns:ns2="f36f62c6-6af2-4268-936d-b98953eb2f7d" xmlns:ns3="ee0d3de4-1e47-4168-94db-bd82c32bb80b" targetNamespace="http://schemas.microsoft.com/office/2006/metadata/properties" ma:root="true" ma:fieldsID="027059d5f8834bf663385b123c5ced48" ns2:_="" ns3:_="">
    <xsd:import namespace="f36f62c6-6af2-4268-936d-b98953eb2f7d"/>
    <xsd:import namespace="ee0d3de4-1e47-4168-94db-bd82c32bb8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Statu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6f62c6-6af2-4268-936d-b98953eb2f7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Status" ma:index="22" nillable="true" ma:displayName="Status" ma:format="Dropdown" ma:internalName="Status">
      <xsd:simpleType>
        <xsd:restriction base="dms:Text">
          <xsd:maxLength value="255"/>
        </xsd:restriction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0d3de4-1e47-4168-94db-bd82c32bb80b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hes de 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538C35C-32EC-4131-B9F0-0B9A00FD11B6}"/>
</file>

<file path=customXml/itemProps2.xml><?xml version="1.0" encoding="utf-8"?>
<ds:datastoreItem xmlns:ds="http://schemas.openxmlformats.org/officeDocument/2006/customXml" ds:itemID="{7F0D05D4-1BF3-4072-9B95-018CFDD2E6C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Dados</vt:lpstr>
      <vt:lpstr>Grafs Geral</vt:lpstr>
      <vt:lpstr>Média de violações por página</vt:lpstr>
      <vt:lpstr>Percentagem de sítios violação</vt:lpstr>
      <vt:lpstr>Percentagem páginas violação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Duarte</dc:creator>
  <cp:lastModifiedBy>Carlos Duarte</cp:lastModifiedBy>
  <dcterms:created xsi:type="dcterms:W3CDTF">2024-08-06T11:18:04Z</dcterms:created>
  <dcterms:modified xsi:type="dcterms:W3CDTF">2024-08-07T12:19:19Z</dcterms:modified>
</cp:coreProperties>
</file>